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Anexo" sheetId="1" r:id="rId1"/>
  </sheets>
  <calcPr calcId="145621" iterate="1"/>
</workbook>
</file>

<file path=xl/calcChain.xml><?xml version="1.0" encoding="utf-8"?>
<calcChain xmlns="http://schemas.openxmlformats.org/spreadsheetml/2006/main">
  <c r="I30" i="1" l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E26" i="1"/>
  <c r="D26" i="1"/>
  <c r="E25" i="1"/>
  <c r="F25" i="1" s="1"/>
  <c r="S25" i="1" s="1"/>
  <c r="D25" i="1"/>
  <c r="E24" i="1"/>
  <c r="D24" i="1"/>
  <c r="F23" i="1"/>
  <c r="S23" i="1" s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F7" i="1" s="1"/>
  <c r="S7" i="1" s="1"/>
  <c r="D7" i="1"/>
  <c r="E6" i="1"/>
  <c r="D6" i="1"/>
  <c r="O5" i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N5" i="1"/>
  <c r="N6" i="1" s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H5" i="1"/>
  <c r="H6" i="1" s="1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E5" i="1"/>
  <c r="D5" i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J4" i="1"/>
  <c r="E4" i="1"/>
  <c r="D4" i="1"/>
  <c r="F11" i="1" l="1"/>
  <c r="S11" i="1" s="1"/>
  <c r="F17" i="1"/>
  <c r="S17" i="1" s="1"/>
  <c r="F19" i="1"/>
  <c r="S19" i="1" s="1"/>
  <c r="F5" i="1"/>
  <c r="S5" i="1" s="1"/>
  <c r="F14" i="1"/>
  <c r="S14" i="1" s="1"/>
  <c r="F18" i="1"/>
  <c r="S18" i="1" s="1"/>
  <c r="F9" i="1"/>
  <c r="S9" i="1" s="1"/>
  <c r="F13" i="1"/>
  <c r="S13" i="1" s="1"/>
  <c r="F16" i="1"/>
  <c r="S16" i="1" s="1"/>
  <c r="F15" i="1"/>
  <c r="S15" i="1" s="1"/>
  <c r="F8" i="1"/>
  <c r="S8" i="1" s="1"/>
  <c r="F10" i="1"/>
  <c r="S10" i="1" s="1"/>
  <c r="F20" i="1"/>
  <c r="S20" i="1" s="1"/>
  <c r="F22" i="1"/>
  <c r="S22" i="1" s="1"/>
  <c r="F4" i="1"/>
  <c r="R4" i="1" s="1"/>
  <c r="F6" i="1"/>
  <c r="S6" i="1" s="1"/>
  <c r="F12" i="1"/>
  <c r="S12" i="1" s="1"/>
  <c r="F24" i="1"/>
  <c r="S24" i="1" s="1"/>
  <c r="F26" i="1"/>
  <c r="S26" i="1" s="1"/>
  <c r="T4" i="1"/>
  <c r="S4" i="1"/>
  <c r="J6" i="1"/>
  <c r="T6" i="1" s="1"/>
  <c r="H7" i="1"/>
  <c r="K6" i="1"/>
  <c r="N7" i="1"/>
  <c r="J5" i="1"/>
  <c r="T5" i="1" s="1"/>
  <c r="K5" i="1"/>
  <c r="F21" i="1"/>
  <c r="S21" i="1" s="1"/>
  <c r="Q5" i="1"/>
  <c r="R5" i="1" l="1"/>
  <c r="Q6" i="1"/>
  <c r="Q4" i="1"/>
  <c r="R6" i="1"/>
  <c r="L5" i="1"/>
  <c r="Q7" i="1"/>
  <c r="R7" i="1"/>
  <c r="N8" i="1"/>
  <c r="H8" i="1"/>
  <c r="J7" i="1"/>
  <c r="T7" i="1" s="1"/>
  <c r="K7" i="1"/>
  <c r="L6" i="1"/>
  <c r="J8" i="1" l="1"/>
  <c r="T8" i="1" s="1"/>
  <c r="H9" i="1"/>
  <c r="K8" i="1"/>
  <c r="N9" i="1"/>
  <c r="R8" i="1"/>
  <c r="Q8" i="1"/>
  <c r="L7" i="1"/>
  <c r="K9" i="1" l="1"/>
  <c r="H10" i="1"/>
  <c r="J9" i="1"/>
  <c r="T9" i="1" s="1"/>
  <c r="N10" i="1"/>
  <c r="Q9" i="1"/>
  <c r="R9" i="1"/>
  <c r="L8" i="1"/>
  <c r="L9" i="1" l="1"/>
  <c r="J10" i="1"/>
  <c r="T10" i="1" s="1"/>
  <c r="H11" i="1"/>
  <c r="K10" i="1"/>
  <c r="R10" i="1"/>
  <c r="Q10" i="1"/>
  <c r="N11" i="1"/>
  <c r="Q11" i="1" l="1"/>
  <c r="N12" i="1"/>
  <c r="R11" i="1"/>
  <c r="H12" i="1"/>
  <c r="K11" i="1"/>
  <c r="J11" i="1"/>
  <c r="T11" i="1" s="1"/>
  <c r="L10" i="1"/>
  <c r="J12" i="1" l="1"/>
  <c r="T12" i="1" s="1"/>
  <c r="H13" i="1"/>
  <c r="K12" i="1"/>
  <c r="L11" i="1"/>
  <c r="R12" i="1"/>
  <c r="N13" i="1"/>
  <c r="Q12" i="1"/>
  <c r="N14" i="1" l="1"/>
  <c r="Q13" i="1"/>
  <c r="R13" i="1"/>
  <c r="K13" i="1"/>
  <c r="H14" i="1"/>
  <c r="J13" i="1"/>
  <c r="T13" i="1" s="1"/>
  <c r="L12" i="1"/>
  <c r="L13" i="1" l="1"/>
  <c r="J14" i="1"/>
  <c r="T14" i="1" s="1"/>
  <c r="H15" i="1"/>
  <c r="K14" i="1"/>
  <c r="R14" i="1"/>
  <c r="N15" i="1"/>
  <c r="Q14" i="1"/>
  <c r="L14" i="1" l="1"/>
  <c r="Q15" i="1"/>
  <c r="N16" i="1"/>
  <c r="R15" i="1"/>
  <c r="H16" i="1"/>
  <c r="K15" i="1"/>
  <c r="J15" i="1"/>
  <c r="T15" i="1" s="1"/>
  <c r="K16" i="1" l="1"/>
  <c r="J16" i="1"/>
  <c r="T16" i="1" s="1"/>
  <c r="H17" i="1"/>
  <c r="N17" i="1"/>
  <c r="R16" i="1"/>
  <c r="Q16" i="1"/>
  <c r="L15" i="1"/>
  <c r="K17" i="1" l="1"/>
  <c r="J17" i="1"/>
  <c r="T17" i="1" s="1"/>
  <c r="H18" i="1"/>
  <c r="N18" i="1"/>
  <c r="R17" i="1"/>
  <c r="Q17" i="1"/>
  <c r="L16" i="1"/>
  <c r="L17" i="1" l="1"/>
  <c r="J18" i="1"/>
  <c r="T18" i="1" s="1"/>
  <c r="H19" i="1"/>
  <c r="K18" i="1"/>
  <c r="R18" i="1"/>
  <c r="Q18" i="1"/>
  <c r="N19" i="1"/>
  <c r="Q19" i="1" l="1"/>
  <c r="N20" i="1"/>
  <c r="R19" i="1"/>
  <c r="L18" i="1"/>
  <c r="H20" i="1"/>
  <c r="K19" i="1"/>
  <c r="J19" i="1"/>
  <c r="T19" i="1" s="1"/>
  <c r="L19" i="1" l="1"/>
  <c r="N21" i="1"/>
  <c r="R20" i="1"/>
  <c r="Q20" i="1"/>
  <c r="K20" i="1"/>
  <c r="J20" i="1"/>
  <c r="T20" i="1" s="1"/>
  <c r="H21" i="1"/>
  <c r="K21" i="1" l="1"/>
  <c r="J21" i="1"/>
  <c r="T21" i="1" s="1"/>
  <c r="H22" i="1"/>
  <c r="N22" i="1"/>
  <c r="R21" i="1"/>
  <c r="Q21" i="1"/>
  <c r="L20" i="1"/>
  <c r="L21" i="1" l="1"/>
  <c r="J22" i="1"/>
  <c r="T22" i="1" s="1"/>
  <c r="H23" i="1"/>
  <c r="K22" i="1"/>
  <c r="R22" i="1"/>
  <c r="Q22" i="1"/>
  <c r="N23" i="1"/>
  <c r="Q23" i="1" l="1"/>
  <c r="N24" i="1"/>
  <c r="R23" i="1"/>
  <c r="L22" i="1"/>
  <c r="H24" i="1"/>
  <c r="K23" i="1"/>
  <c r="J23" i="1"/>
  <c r="T23" i="1" s="1"/>
  <c r="L23" i="1" l="1"/>
  <c r="N25" i="1"/>
  <c r="R24" i="1"/>
  <c r="Q24" i="1"/>
  <c r="K24" i="1"/>
  <c r="J24" i="1"/>
  <c r="T24" i="1" s="1"/>
  <c r="H25" i="1"/>
  <c r="K25" i="1" l="1"/>
  <c r="J25" i="1"/>
  <c r="T25" i="1" s="1"/>
  <c r="H26" i="1"/>
  <c r="N26" i="1"/>
  <c r="R25" i="1"/>
  <c r="Q25" i="1"/>
  <c r="L24" i="1"/>
  <c r="L25" i="1" l="1"/>
  <c r="J26" i="1"/>
  <c r="T26" i="1" s="1"/>
  <c r="K26" i="1"/>
  <c r="R26" i="1"/>
  <c r="Q26" i="1"/>
  <c r="L26" i="1" l="1"/>
</calcChain>
</file>

<file path=xl/sharedStrings.xml><?xml version="1.0" encoding="utf-8"?>
<sst xmlns="http://schemas.openxmlformats.org/spreadsheetml/2006/main" count="25" uniqueCount="18">
  <si>
    <t>Área de registros experimentales</t>
  </si>
  <si>
    <t>Cálculo de deformaciones naturales
(Automático)</t>
  </si>
  <si>
    <t>Axial</t>
  </si>
  <si>
    <t>Radial</t>
  </si>
  <si>
    <t>Poisson</t>
  </si>
  <si>
    <t>q (MPa)</t>
  </si>
  <si>
    <t>e1(%)</t>
  </si>
  <si>
    <t>ev(%)</t>
  </si>
  <si>
    <r>
      <t>-</t>
    </r>
    <r>
      <rPr>
        <b/>
        <i/>
        <sz val="11"/>
        <color indexed="8"/>
        <rFont val="Symbol"/>
        <family val="1"/>
        <charset val="2"/>
      </rPr>
      <t>e</t>
    </r>
    <r>
      <rPr>
        <b/>
        <i/>
        <vertAlign val="subscript"/>
        <sz val="11"/>
        <color indexed="8"/>
        <rFont val="Calibri"/>
        <family val="2"/>
      </rPr>
      <t>1L</t>
    </r>
  </si>
  <si>
    <r>
      <t>-</t>
    </r>
    <r>
      <rPr>
        <b/>
        <i/>
        <sz val="11"/>
        <color indexed="8"/>
        <rFont val="Symbol"/>
        <family val="1"/>
        <charset val="2"/>
      </rPr>
      <t>e</t>
    </r>
    <r>
      <rPr>
        <b/>
        <i/>
        <vertAlign val="subscript"/>
        <sz val="11"/>
        <color indexed="8"/>
        <rFont val="Calibri"/>
        <family val="2"/>
      </rPr>
      <t>vL</t>
    </r>
  </si>
  <si>
    <r>
      <t>-</t>
    </r>
    <r>
      <rPr>
        <b/>
        <i/>
        <sz val="11"/>
        <color indexed="8"/>
        <rFont val="Symbol"/>
        <family val="1"/>
        <charset val="2"/>
      </rPr>
      <t>e</t>
    </r>
    <r>
      <rPr>
        <b/>
        <i/>
        <vertAlign val="subscript"/>
        <sz val="11"/>
        <color indexed="8"/>
        <rFont val="Calibri"/>
        <family val="2"/>
      </rPr>
      <t>rL</t>
    </r>
  </si>
  <si>
    <t>γ</t>
  </si>
  <si>
    <t>qu =</t>
  </si>
  <si>
    <t>e*</t>
  </si>
  <si>
    <t>E*</t>
  </si>
  <si>
    <t>q (Mpa)</t>
  </si>
  <si>
    <r>
      <rPr>
        <b/>
        <sz val="12"/>
        <color theme="1"/>
        <rFont val="Calibri"/>
        <family val="2"/>
      </rPr>
      <t>ν experimental</t>
    </r>
  </si>
  <si>
    <r>
      <t>ν</t>
    </r>
    <r>
      <rPr>
        <b/>
        <sz val="12"/>
        <color theme="1"/>
        <rFont val="Calibri"/>
        <family val="2"/>
      </rPr>
      <t xml:space="preserve"> teorica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</si>
</sst>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"/>
    <numFmt numFmtId="166" formatCode="0.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color indexed="8"/>
      <name val="Calibri"/>
      <family val="2"/>
    </font>
    <font>
      <b/>
      <i/>
      <sz val="11"/>
      <color indexed="8"/>
      <name val="Symbol"/>
      <family val="1"/>
      <charset val="2"/>
    </font>
    <font>
      <b/>
      <i/>
      <vertAlign val="subscript"/>
      <sz val="11"/>
      <color indexed="8"/>
      <name val="Calibri"/>
      <family val="2"/>
    </font>
    <font>
      <b/>
      <sz val="11"/>
      <color theme="1"/>
      <name val="Calibri"/>
      <family val="2"/>
    </font>
    <font>
      <b/>
      <sz val="11"/>
      <color indexed="8"/>
      <name val="Symbol"/>
      <family val="1"/>
      <charset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5" fillId="0" borderId="4" xfId="0" quotePrefix="1" applyFont="1" applyFill="1" applyBorder="1" applyAlignment="1">
      <alignment horizontal="center"/>
    </xf>
    <xf numFmtId="0" fontId="5" fillId="0" borderId="5" xfId="0" quotePrefix="1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1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/>
    </xf>
    <xf numFmtId="0" fontId="10" fillId="7" borderId="9" xfId="0" applyFon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/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166" fontId="0" fillId="5" borderId="15" xfId="0" applyNumberFormat="1" applyFill="1" applyBorder="1" applyAlignment="1">
      <alignment horizontal="center"/>
    </xf>
    <xf numFmtId="166" fontId="0" fillId="5" borderId="16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166" fontId="0" fillId="6" borderId="15" xfId="0" applyNumberFormat="1" applyFill="1" applyBorder="1" applyAlignment="1">
      <alignment horizontal="center"/>
    </xf>
    <xf numFmtId="166" fontId="0" fillId="6" borderId="16" xfId="0" applyNumberFormat="1" applyFill="1" applyBorder="1" applyAlignment="1">
      <alignment horizontal="center"/>
    </xf>
    <xf numFmtId="0" fontId="0" fillId="7" borderId="14" xfId="0" applyFill="1" applyBorder="1"/>
    <xf numFmtId="0" fontId="0" fillId="7" borderId="16" xfId="0" applyFill="1" applyBorder="1"/>
    <xf numFmtId="164" fontId="0" fillId="0" borderId="17" xfId="0" applyNumberFormat="1" applyFill="1" applyBorder="1" applyAlignment="1">
      <alignment horizontal="center"/>
    </xf>
    <xf numFmtId="165" fontId="0" fillId="0" borderId="18" xfId="0" applyNumberFormat="1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165" fontId="0" fillId="0" borderId="17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164" fontId="0" fillId="0" borderId="18" xfId="0" applyNumberFormat="1" applyFill="1" applyBorder="1"/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66" fontId="0" fillId="5" borderId="21" xfId="0" applyNumberFormat="1" applyFill="1" applyBorder="1" applyAlignment="1">
      <alignment horizontal="center"/>
    </xf>
    <xf numFmtId="166" fontId="0" fillId="5" borderId="22" xfId="0" applyNumberFormat="1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0" fillId="6" borderId="22" xfId="0" applyNumberFormat="1" applyFill="1" applyBorder="1" applyAlignment="1">
      <alignment horizontal="center"/>
    </xf>
    <xf numFmtId="0" fontId="0" fillId="7" borderId="20" xfId="0" applyFill="1" applyBorder="1"/>
    <xf numFmtId="0" fontId="0" fillId="7" borderId="22" xfId="0" applyFill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0" fontId="4" fillId="4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CURVA ESFUERZO DESVIADOR-DEFORMACIÓN</a:t>
            </a:r>
          </a:p>
        </c:rich>
      </c:tx>
      <c:layout>
        <c:manualLayout>
          <c:xMode val="edge"/>
          <c:yMode val="edge"/>
          <c:x val="0.2957380261414822"/>
          <c:y val="3.78241708364996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9976905311778"/>
          <c:y val="0.12579627615280728"/>
          <c:w val="0.79330254041570436"/>
          <c:h val="0.76751652032472284"/>
        </c:manualLayout>
      </c:layout>
      <c:scatterChart>
        <c:scatterStyle val="smoothMarker"/>
        <c:varyColors val="0"/>
        <c:ser>
          <c:idx val="4"/>
          <c:order val="4"/>
          <c:tx>
            <c:v>qu/2</c:v>
          </c:tx>
          <c:spPr>
            <a:ln w="38100" cmpd="sng">
              <a:solidFill>
                <a:srgbClr val="00B050"/>
              </a:solidFill>
              <a:tailEnd type="none"/>
            </a:ln>
          </c:spPr>
          <c:marker>
            <c:symbol val="none"/>
          </c:marker>
          <c:dPt>
            <c:idx val="19"/>
            <c:bubble3D val="0"/>
            <c:spPr>
              <a:ln w="38100" cmpd="tri">
                <a:solidFill>
                  <a:srgbClr val="00B050"/>
                </a:solidFill>
                <a:tailEnd type="none"/>
              </a:ln>
            </c:spPr>
          </c:dPt>
          <c:xVal>
            <c:numRef>
              <c:f>Anexo!$D$4:$D$25</c:f>
              <c:numCache>
                <c:formatCode>#,#00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0.50125418235442865</c:v>
                </c:pt>
                <c:pt idx="3">
                  <c:v>1.0050335853501451</c:v>
                </c:pt>
                <c:pt idx="4">
                  <c:v>2.0202707317519466</c:v>
                </c:pt>
                <c:pt idx="5">
                  <c:v>3.0459207484708575</c:v>
                </c:pt>
                <c:pt idx="6">
                  <c:v>4.0821994520255167</c:v>
                </c:pt>
                <c:pt idx="7">
                  <c:v>5.1293294387550574</c:v>
                </c:pt>
                <c:pt idx="8">
                  <c:v>6.1875403718087529</c:v>
                </c:pt>
                <c:pt idx="9">
                  <c:v>7.25706928348355</c:v>
                </c:pt>
                <c:pt idx="10">
                  <c:v>8.3381608939051013</c:v>
                </c:pt>
                <c:pt idx="11">
                  <c:v>9.431067947124129</c:v>
                </c:pt>
                <c:pt idx="12">
                  <c:v>10.536051565782628</c:v>
                </c:pt>
                <c:pt idx="13">
                  <c:v>11.65338162559515</c:v>
                </c:pt>
                <c:pt idx="14">
                  <c:v>12.783337150988489</c:v>
                </c:pt>
                <c:pt idx="15">
                  <c:v>13.926206733350766</c:v>
                </c:pt>
                <c:pt idx="16">
                  <c:v>15.082288973458366</c:v>
                </c:pt>
                <c:pt idx="17">
                  <c:v>16.251892949777496</c:v>
                </c:pt>
                <c:pt idx="18">
                  <c:v>17.43533871447778</c:v>
                </c:pt>
                <c:pt idx="19">
                  <c:v>18.632957819149347</c:v>
                </c:pt>
                <c:pt idx="20">
                  <c:v>19.845093872383817</c:v>
                </c:pt>
                <c:pt idx="21">
                  <c:v>21.072103131565253</c:v>
                </c:pt>
              </c:numCache>
            </c:numRef>
          </c:xVal>
          <c:yVal>
            <c:numRef>
              <c:f>Anexo!$I$30:$I$51</c:f>
              <c:numCache>
                <c:formatCode>General</c:formatCode>
                <c:ptCount val="22"/>
                <c:pt idx="0">
                  <c:v>0.32500000000000001</c:v>
                </c:pt>
                <c:pt idx="1">
                  <c:v>0.32500000000000001</c:v>
                </c:pt>
                <c:pt idx="2">
                  <c:v>0.32500000000000001</c:v>
                </c:pt>
                <c:pt idx="3">
                  <c:v>0.32500000000000001</c:v>
                </c:pt>
                <c:pt idx="4">
                  <c:v>0.32500000000000001</c:v>
                </c:pt>
                <c:pt idx="5">
                  <c:v>0.32500000000000001</c:v>
                </c:pt>
                <c:pt idx="6">
                  <c:v>0.32500000000000001</c:v>
                </c:pt>
                <c:pt idx="7">
                  <c:v>0.32500000000000001</c:v>
                </c:pt>
                <c:pt idx="8">
                  <c:v>0.32500000000000001</c:v>
                </c:pt>
                <c:pt idx="9">
                  <c:v>0.32500000000000001</c:v>
                </c:pt>
                <c:pt idx="10">
                  <c:v>0.32500000000000001</c:v>
                </c:pt>
                <c:pt idx="11">
                  <c:v>0.32500000000000001</c:v>
                </c:pt>
                <c:pt idx="12">
                  <c:v>0.32500000000000001</c:v>
                </c:pt>
                <c:pt idx="13">
                  <c:v>0.32500000000000001</c:v>
                </c:pt>
                <c:pt idx="14">
                  <c:v>0.32500000000000001</c:v>
                </c:pt>
                <c:pt idx="15">
                  <c:v>0.32500000000000001</c:v>
                </c:pt>
                <c:pt idx="16">
                  <c:v>0.32500000000000001</c:v>
                </c:pt>
                <c:pt idx="17">
                  <c:v>0.32500000000000001</c:v>
                </c:pt>
                <c:pt idx="18">
                  <c:v>0.32500000000000001</c:v>
                </c:pt>
                <c:pt idx="19">
                  <c:v>0.32500000000000001</c:v>
                </c:pt>
                <c:pt idx="20">
                  <c:v>0.32500000000000001</c:v>
                </c:pt>
                <c:pt idx="21">
                  <c:v>0.32500000000000001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39488"/>
        <c:axId val="39912960"/>
      </c:scatterChart>
      <c:scatterChart>
        <c:scatterStyle val="lineMarker"/>
        <c:varyColors val="0"/>
        <c:ser>
          <c:idx val="0"/>
          <c:order val="0"/>
          <c:tx>
            <c:v>Axial</c:v>
          </c:tx>
          <c:spPr>
            <a:ln w="19050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Anexo!$D$4:$D$25</c:f>
              <c:numCache>
                <c:formatCode>#,#00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0.50125418235442865</c:v>
                </c:pt>
                <c:pt idx="3">
                  <c:v>1.0050335853501451</c:v>
                </c:pt>
                <c:pt idx="4">
                  <c:v>2.0202707317519466</c:v>
                </c:pt>
                <c:pt idx="5">
                  <c:v>3.0459207484708575</c:v>
                </c:pt>
                <c:pt idx="6">
                  <c:v>4.0821994520255167</c:v>
                </c:pt>
                <c:pt idx="7">
                  <c:v>5.1293294387550574</c:v>
                </c:pt>
                <c:pt idx="8">
                  <c:v>6.1875403718087529</c:v>
                </c:pt>
                <c:pt idx="9">
                  <c:v>7.25706928348355</c:v>
                </c:pt>
                <c:pt idx="10">
                  <c:v>8.3381608939051013</c:v>
                </c:pt>
                <c:pt idx="11">
                  <c:v>9.431067947124129</c:v>
                </c:pt>
                <c:pt idx="12">
                  <c:v>10.536051565782628</c:v>
                </c:pt>
                <c:pt idx="13">
                  <c:v>11.65338162559515</c:v>
                </c:pt>
                <c:pt idx="14">
                  <c:v>12.783337150988489</c:v>
                </c:pt>
                <c:pt idx="15">
                  <c:v>13.926206733350766</c:v>
                </c:pt>
                <c:pt idx="16">
                  <c:v>15.082288973458366</c:v>
                </c:pt>
                <c:pt idx="17">
                  <c:v>16.251892949777496</c:v>
                </c:pt>
                <c:pt idx="18">
                  <c:v>17.43533871447778</c:v>
                </c:pt>
                <c:pt idx="19">
                  <c:v>18.632957819149347</c:v>
                </c:pt>
                <c:pt idx="20">
                  <c:v>19.845093872383817</c:v>
                </c:pt>
                <c:pt idx="21">
                  <c:v>21.072103131565253</c:v>
                </c:pt>
              </c:numCache>
            </c:numRef>
          </c:xVal>
          <c:yVal>
            <c:numRef>
              <c:f>Anexo!$A$4:$A$25</c:f>
              <c:numCache>
                <c:formatCode>000,000</c:formatCode>
                <c:ptCount val="22"/>
                <c:pt idx="0">
                  <c:v>0</c:v>
                </c:pt>
                <c:pt idx="1">
                  <c:v>1.452134831460674E-2</c:v>
                </c:pt>
                <c:pt idx="2">
                  <c:v>0.19521900892288083</c:v>
                </c:pt>
                <c:pt idx="3">
                  <c:v>0.24099708348523513</c:v>
                </c:pt>
                <c:pt idx="4">
                  <c:v>0.29219729059339816</c:v>
                </c:pt>
                <c:pt idx="5">
                  <c:v>0.32871558130746953</c:v>
                </c:pt>
                <c:pt idx="6">
                  <c:v>0.35877216941958101</c:v>
                </c:pt>
                <c:pt idx="7">
                  <c:v>0.38454158593469684</c:v>
                </c:pt>
                <c:pt idx="8">
                  <c:v>0.4069836940753207</c:v>
                </c:pt>
                <c:pt idx="9">
                  <c:v>0.42665867541363173</c:v>
                </c:pt>
                <c:pt idx="10">
                  <c:v>0.4439509599246797</c:v>
                </c:pt>
                <c:pt idx="11">
                  <c:v>0.45915059836904726</c:v>
                </c:pt>
                <c:pt idx="12">
                  <c:v>0.47248919043947574</c:v>
                </c:pt>
                <c:pt idx="13">
                  <c:v>0.48415829316776965</c:v>
                </c:pt>
                <c:pt idx="14">
                  <c:v>0.49432003105213368</c:v>
                </c:pt>
                <c:pt idx="15">
                  <c:v>0.50311380909863024</c:v>
                </c:pt>
                <c:pt idx="16">
                  <c:v>0.51066088120117281</c:v>
                </c:pt>
                <c:pt idx="17">
                  <c:v>0.51706763837968339</c:v>
                </c:pt>
                <c:pt idx="18">
                  <c:v>0.52242807900282606</c:v>
                </c:pt>
                <c:pt idx="19">
                  <c:v>0.5268257258922816</c:v>
                </c:pt>
                <c:pt idx="20">
                  <c:v>0.53033515170766066</c:v>
                </c:pt>
                <c:pt idx="21">
                  <c:v>0.53302321631527194</c:v>
                </c:pt>
              </c:numCache>
            </c:numRef>
          </c:yVal>
          <c:smooth val="0"/>
        </c:ser>
        <c:ser>
          <c:idx val="1"/>
          <c:order val="1"/>
          <c:tx>
            <c:v>Radial</c:v>
          </c:tx>
          <c:spPr>
            <a:ln w="19050"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Anexo!$F$4:$F$26</c:f>
              <c:numCache>
                <c:formatCode>000,000</c:formatCode>
                <c:ptCount val="23"/>
                <c:pt idx="0">
                  <c:v>0</c:v>
                </c:pt>
                <c:pt idx="1">
                  <c:v>-3.2427656113029404E-2</c:v>
                </c:pt>
                <c:pt idx="2">
                  <c:v>0.1381955090804024</c:v>
                </c:pt>
                <c:pt idx="3">
                  <c:v>0.32153143556298946</c:v>
                </c:pt>
                <c:pt idx="4">
                  <c:v>0.71347288031538902</c:v>
                </c:pt>
                <c:pt idx="5">
                  <c:v>1.1300747670415099</c:v>
                </c:pt>
                <c:pt idx="6">
                  <c:v>1.5666894964879972</c:v>
                </c:pt>
                <c:pt idx="7">
                  <c:v>2.0213300189609686</c:v>
                </c:pt>
                <c:pt idx="8">
                  <c:v>2.4930491214454342</c:v>
                </c:pt>
                <c:pt idx="9">
                  <c:v>2.9813741948933909</c:v>
                </c:pt>
                <c:pt idx="10">
                  <c:v>3.4860741141360858</c:v>
                </c:pt>
                <c:pt idx="11">
                  <c:v>4.0070509251733739</c:v>
                </c:pt>
                <c:pt idx="12">
                  <c:v>4.544284820930617</c:v>
                </c:pt>
                <c:pt idx="13">
                  <c:v>5.0978041870240514</c:v>
                </c:pt>
                <c:pt idx="14">
                  <c:v>5.6676683819579301</c:v>
                </c:pt>
                <c:pt idx="15">
                  <c:v>6.2539574031725662</c:v>
                </c:pt>
                <c:pt idx="16">
                  <c:v>6.8567654765174328</c:v>
                </c:pt>
                <c:pt idx="17">
                  <c:v>7.4761969838926285</c:v>
                </c:pt>
                <c:pt idx="18">
                  <c:v>8.1123638404796967</c:v>
                </c:pt>
                <c:pt idx="19">
                  <c:v>8.765383803344637</c:v>
                </c:pt>
                <c:pt idx="20">
                  <c:v>9.4353793986790961</c:v>
                </c:pt>
                <c:pt idx="21">
                  <c:v>10.122477273278871</c:v>
                </c:pt>
                <c:pt idx="22">
                  <c:v>10.826807846279362</c:v>
                </c:pt>
              </c:numCache>
            </c:numRef>
          </c:xVal>
          <c:yVal>
            <c:numRef>
              <c:f>Anexo!$A$4:$A$26</c:f>
              <c:numCache>
                <c:formatCode>000,000</c:formatCode>
                <c:ptCount val="23"/>
                <c:pt idx="0">
                  <c:v>0</c:v>
                </c:pt>
                <c:pt idx="1">
                  <c:v>1.452134831460674E-2</c:v>
                </c:pt>
                <c:pt idx="2">
                  <c:v>0.19521900892288083</c:v>
                </c:pt>
                <c:pt idx="3">
                  <c:v>0.24099708348523513</c:v>
                </c:pt>
                <c:pt idx="4">
                  <c:v>0.29219729059339816</c:v>
                </c:pt>
                <c:pt idx="5">
                  <c:v>0.32871558130746953</c:v>
                </c:pt>
                <c:pt idx="6">
                  <c:v>0.35877216941958101</c:v>
                </c:pt>
                <c:pt idx="7">
                  <c:v>0.38454158593469684</c:v>
                </c:pt>
                <c:pt idx="8">
                  <c:v>0.4069836940753207</c:v>
                </c:pt>
                <c:pt idx="9">
                  <c:v>0.42665867541363173</c:v>
                </c:pt>
                <c:pt idx="10">
                  <c:v>0.4439509599246797</c:v>
                </c:pt>
                <c:pt idx="11">
                  <c:v>0.45915059836904726</c:v>
                </c:pt>
                <c:pt idx="12">
                  <c:v>0.47248919043947574</c:v>
                </c:pt>
                <c:pt idx="13">
                  <c:v>0.48415829316776965</c:v>
                </c:pt>
                <c:pt idx="14">
                  <c:v>0.49432003105213368</c:v>
                </c:pt>
                <c:pt idx="15">
                  <c:v>0.50311380909863024</c:v>
                </c:pt>
                <c:pt idx="16">
                  <c:v>0.51066088120117281</c:v>
                </c:pt>
                <c:pt idx="17">
                  <c:v>0.51706763837968339</c:v>
                </c:pt>
                <c:pt idx="18">
                  <c:v>0.52242807900282606</c:v>
                </c:pt>
                <c:pt idx="19">
                  <c:v>0.5268257258922816</c:v>
                </c:pt>
                <c:pt idx="20">
                  <c:v>0.53033515170766066</c:v>
                </c:pt>
                <c:pt idx="21">
                  <c:v>0.53302321631527194</c:v>
                </c:pt>
                <c:pt idx="22">
                  <c:v>0.53495008589538529</c:v>
                </c:pt>
              </c:numCache>
            </c:numRef>
          </c:yVal>
          <c:smooth val="0"/>
        </c:ser>
        <c:ser>
          <c:idx val="2"/>
          <c:order val="2"/>
          <c:tx>
            <c:v>Teórico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Anexo!$D$4:$D$26</c:f>
              <c:numCache>
                <c:formatCode>#,#00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0.50125418235442865</c:v>
                </c:pt>
                <c:pt idx="3">
                  <c:v>1.0050335853501451</c:v>
                </c:pt>
                <c:pt idx="4">
                  <c:v>2.0202707317519466</c:v>
                </c:pt>
                <c:pt idx="5">
                  <c:v>3.0459207484708575</c:v>
                </c:pt>
                <c:pt idx="6">
                  <c:v>4.0821994520255167</c:v>
                </c:pt>
                <c:pt idx="7">
                  <c:v>5.1293294387550574</c:v>
                </c:pt>
                <c:pt idx="8">
                  <c:v>6.1875403718087529</c:v>
                </c:pt>
                <c:pt idx="9">
                  <c:v>7.25706928348355</c:v>
                </c:pt>
                <c:pt idx="10">
                  <c:v>8.3381608939051013</c:v>
                </c:pt>
                <c:pt idx="11">
                  <c:v>9.431067947124129</c:v>
                </c:pt>
                <c:pt idx="12">
                  <c:v>10.536051565782628</c:v>
                </c:pt>
                <c:pt idx="13">
                  <c:v>11.65338162559515</c:v>
                </c:pt>
                <c:pt idx="14">
                  <c:v>12.783337150988489</c:v>
                </c:pt>
                <c:pt idx="15">
                  <c:v>13.926206733350766</c:v>
                </c:pt>
                <c:pt idx="16">
                  <c:v>15.082288973458366</c:v>
                </c:pt>
                <c:pt idx="17">
                  <c:v>16.251892949777496</c:v>
                </c:pt>
                <c:pt idx="18">
                  <c:v>17.43533871447778</c:v>
                </c:pt>
                <c:pt idx="19">
                  <c:v>18.632957819149347</c:v>
                </c:pt>
                <c:pt idx="20">
                  <c:v>19.845093872383817</c:v>
                </c:pt>
                <c:pt idx="21">
                  <c:v>21.072103131565253</c:v>
                </c:pt>
                <c:pt idx="22">
                  <c:v>22.314355131420971</c:v>
                </c:pt>
              </c:numCache>
            </c:numRef>
          </c:xVal>
          <c:yVal>
            <c:numRef>
              <c:f>Anexo!$K$4:$K$26</c:f>
              <c:numCache>
                <c:formatCode>0,000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0.44931276403969306</c:v>
                </c:pt>
                <c:pt idx="3">
                  <c:v>0.49413316516300737</c:v>
                </c:pt>
                <c:pt idx="4">
                  <c:v>0.5317050958877646</c:v>
                </c:pt>
                <c:pt idx="5">
                  <c:v>0.55029124302190735</c:v>
                </c:pt>
                <c:pt idx="6">
                  <c:v>0.56203388884905703</c:v>
                </c:pt>
                <c:pt idx="7">
                  <c:v>0.57036200935543024</c:v>
                </c:pt>
                <c:pt idx="8">
                  <c:v>0.57668697794967949</c:v>
                </c:pt>
                <c:pt idx="9">
                  <c:v>0.58171439293182825</c:v>
                </c:pt>
                <c:pt idx="10">
                  <c:v>0.58584272551423733</c:v>
                </c:pt>
                <c:pt idx="11">
                  <c:v>0.5893168113066527</c:v>
                </c:pt>
                <c:pt idx="12">
                  <c:v>0.59229673408920092</c:v>
                </c:pt>
                <c:pt idx="13">
                  <c:v>0.59489229097920271</c:v>
                </c:pt>
                <c:pt idx="14">
                  <c:v>0.59718170556931238</c:v>
                </c:pt>
                <c:pt idx="15">
                  <c:v>0.59922245921787043</c:v>
                </c:pt>
                <c:pt idx="16">
                  <c:v>0.6010578915741962</c:v>
                </c:pt>
                <c:pt idx="17">
                  <c:v>0.6027213972463068</c:v>
                </c:pt>
                <c:pt idx="18">
                  <c:v>0.60423919079074762</c:v>
                </c:pt>
                <c:pt idx="19">
                  <c:v>0.60563218452765144</c:v>
                </c:pt>
                <c:pt idx="20">
                  <c:v>0.6069172976351247</c:v>
                </c:pt>
                <c:pt idx="21">
                  <c:v>0.6081083898128693</c:v>
                </c:pt>
                <c:pt idx="22">
                  <c:v>0.60921694067392673</c:v>
                </c:pt>
              </c:numCache>
            </c:numRef>
          </c:yVal>
          <c:smooth val="0"/>
        </c:ser>
        <c:ser>
          <c:idx val="3"/>
          <c:order val="3"/>
          <c:tx>
            <c:v>Teórico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Anexo!$F$4:$F$26</c:f>
              <c:numCache>
                <c:formatCode>000,000</c:formatCode>
                <c:ptCount val="23"/>
                <c:pt idx="0">
                  <c:v>0</c:v>
                </c:pt>
                <c:pt idx="1">
                  <c:v>-3.2427656113029404E-2</c:v>
                </c:pt>
                <c:pt idx="2">
                  <c:v>0.1381955090804024</c:v>
                </c:pt>
                <c:pt idx="3">
                  <c:v>0.32153143556298946</c:v>
                </c:pt>
                <c:pt idx="4">
                  <c:v>0.71347288031538902</c:v>
                </c:pt>
                <c:pt idx="5">
                  <c:v>1.1300747670415099</c:v>
                </c:pt>
                <c:pt idx="6">
                  <c:v>1.5666894964879972</c:v>
                </c:pt>
                <c:pt idx="7">
                  <c:v>2.0213300189609686</c:v>
                </c:pt>
                <c:pt idx="8">
                  <c:v>2.4930491214454342</c:v>
                </c:pt>
                <c:pt idx="9">
                  <c:v>2.9813741948933909</c:v>
                </c:pt>
                <c:pt idx="10">
                  <c:v>3.4860741141360858</c:v>
                </c:pt>
                <c:pt idx="11">
                  <c:v>4.0070509251733739</c:v>
                </c:pt>
                <c:pt idx="12">
                  <c:v>4.544284820930617</c:v>
                </c:pt>
                <c:pt idx="13">
                  <c:v>5.0978041870240514</c:v>
                </c:pt>
                <c:pt idx="14">
                  <c:v>5.6676683819579301</c:v>
                </c:pt>
                <c:pt idx="15">
                  <c:v>6.2539574031725662</c:v>
                </c:pt>
                <c:pt idx="16">
                  <c:v>6.8567654765174328</c:v>
                </c:pt>
                <c:pt idx="17">
                  <c:v>7.4761969838926285</c:v>
                </c:pt>
                <c:pt idx="18">
                  <c:v>8.1123638404796967</c:v>
                </c:pt>
                <c:pt idx="19">
                  <c:v>8.765383803344637</c:v>
                </c:pt>
                <c:pt idx="20">
                  <c:v>9.4353793986790961</c:v>
                </c:pt>
                <c:pt idx="21">
                  <c:v>10.122477273278871</c:v>
                </c:pt>
                <c:pt idx="22">
                  <c:v>10.826807846279362</c:v>
                </c:pt>
              </c:numCache>
            </c:numRef>
          </c:xVal>
          <c:yVal>
            <c:numRef>
              <c:f>Anexo!$Q$4:$Q$26</c:f>
              <c:numCache>
                <c:formatCode>0,000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0.36351182868623294</c:v>
                </c:pt>
                <c:pt idx="3">
                  <c:v>0.4462096189880691</c:v>
                </c:pt>
                <c:pt idx="4">
                  <c:v>0.51163474069108394</c:v>
                </c:pt>
                <c:pt idx="5">
                  <c:v>0.54229874861577088</c:v>
                </c:pt>
                <c:pt idx="6">
                  <c:v>0.56090532532017867</c:v>
                </c:pt>
                <c:pt idx="7">
                  <c:v>0.57367882078146148</c:v>
                </c:pt>
                <c:pt idx="8">
                  <c:v>0.58311935310198482</c:v>
                </c:pt>
                <c:pt idx="9">
                  <c:v>0.59044948350149717</c:v>
                </c:pt>
                <c:pt idx="10">
                  <c:v>0.59634592812996456</c:v>
                </c:pt>
                <c:pt idx="11">
                  <c:v>0.60121701940442673</c:v>
                </c:pt>
                <c:pt idx="12">
                  <c:v>0.60532540107099153</c:v>
                </c:pt>
                <c:pt idx="13">
                  <c:v>0.60884855624294709</c:v>
                </c:pt>
                <c:pt idx="14">
                  <c:v>0.61191123382344803</c:v>
                </c:pt>
                <c:pt idx="15">
                  <c:v>0.61460398090145818</c:v>
                </c:pt>
                <c:pt idx="16">
                  <c:v>0.61699430233940689</c:v>
                </c:pt>
                <c:pt idx="17">
                  <c:v>0.61913367692961241</c:v>
                </c:pt>
                <c:pt idx="18">
                  <c:v>0.62106213146494482</c:v>
                </c:pt>
                <c:pt idx="19">
                  <c:v>0.6228113164635759</c:v>
                </c:pt>
                <c:pt idx="20">
                  <c:v>0.62440663040312405</c:v>
                </c:pt>
                <c:pt idx="21">
                  <c:v>0.62586872144939421</c:v>
                </c:pt>
                <c:pt idx="22">
                  <c:v>0.62721457114929413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39488"/>
        <c:axId val="39912960"/>
      </c:scatterChart>
      <c:valAx>
        <c:axId val="89839488"/>
        <c:scaling>
          <c:orientation val="minMax"/>
          <c:min val="0"/>
        </c:scaling>
        <c:delete val="0"/>
        <c:axPos val="b"/>
        <c:minorGridlines>
          <c:spPr>
            <a:ln w="6350" cmpd="sng">
              <a:solidFill>
                <a:schemeClr val="tx1">
                  <a:lumMod val="50000"/>
                  <a:lumOff val="50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DEFORMACIÓN (%)</a:t>
                </a:r>
              </a:p>
            </c:rich>
          </c:tx>
          <c:layout>
            <c:manualLayout>
              <c:xMode val="edge"/>
              <c:yMode val="edge"/>
              <c:x val="0.44341801385681295"/>
              <c:y val="0.94108353425707714"/>
            </c:manualLayout>
          </c:layout>
          <c:overlay val="0"/>
          <c:spPr>
            <a:noFill/>
            <a:ln w="25400">
              <a:noFill/>
            </a:ln>
          </c:spPr>
        </c:title>
        <c:numFmt formatCode="#,#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39912960"/>
        <c:crosses val="autoZero"/>
        <c:crossBetween val="midCat"/>
      </c:valAx>
      <c:valAx>
        <c:axId val="399129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ESFUERZO DESVIADOR (MPa)</a:t>
                </a:r>
              </a:p>
            </c:rich>
          </c:tx>
          <c:layout>
            <c:manualLayout>
              <c:xMode val="edge"/>
              <c:yMode val="edge"/>
              <c:x val="1.8475815523059616E-2"/>
              <c:y val="0.2691989817062340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8983948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094803482469298"/>
          <c:y val="0.76547900504603861"/>
          <c:w val="0.6717958938023193"/>
          <c:h val="0.121343004299558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DEFORMACIÓN VS RELACIÓN DE POISSON</a:t>
            </a:r>
          </a:p>
        </c:rich>
      </c:tx>
      <c:layout>
        <c:manualLayout>
          <c:xMode val="edge"/>
          <c:yMode val="edge"/>
          <c:x val="0.2773024398563762"/>
          <c:y val="3.82852383326703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9976905311778"/>
          <c:y val="0.12579627615280728"/>
          <c:w val="0.79330254041570436"/>
          <c:h val="0.76751652032472284"/>
        </c:manualLayout>
      </c:layout>
      <c:scatterChart>
        <c:scatterStyle val="smoothMarker"/>
        <c:varyColors val="0"/>
        <c:ser>
          <c:idx val="1"/>
          <c:order val="0"/>
          <c:tx>
            <c:v>Teórico</c:v>
          </c:tx>
          <c:spPr>
            <a:ln w="25400"/>
          </c:spPr>
          <c:marker>
            <c:symbol val="none"/>
          </c:marker>
          <c:xVal>
            <c:numRef>
              <c:f>Anexo!$D$5:$D$25</c:f>
              <c:numCache>
                <c:formatCode>#,#00</c:formatCode>
                <c:ptCount val="21"/>
                <c:pt idx="0">
                  <c:v>0</c:v>
                </c:pt>
                <c:pt idx="1">
                  <c:v>0.50125418235442865</c:v>
                </c:pt>
                <c:pt idx="2">
                  <c:v>1.0050335853501451</c:v>
                </c:pt>
                <c:pt idx="3">
                  <c:v>2.0202707317519466</c:v>
                </c:pt>
                <c:pt idx="4">
                  <c:v>3.0459207484708575</c:v>
                </c:pt>
                <c:pt idx="5">
                  <c:v>4.0821994520255167</c:v>
                </c:pt>
                <c:pt idx="6">
                  <c:v>5.1293294387550574</c:v>
                </c:pt>
                <c:pt idx="7">
                  <c:v>6.1875403718087529</c:v>
                </c:pt>
                <c:pt idx="8">
                  <c:v>7.25706928348355</c:v>
                </c:pt>
                <c:pt idx="9">
                  <c:v>8.3381608939051013</c:v>
                </c:pt>
                <c:pt idx="10">
                  <c:v>9.431067947124129</c:v>
                </c:pt>
                <c:pt idx="11">
                  <c:v>10.536051565782628</c:v>
                </c:pt>
                <c:pt idx="12">
                  <c:v>11.65338162559515</c:v>
                </c:pt>
                <c:pt idx="13">
                  <c:v>12.783337150988489</c:v>
                </c:pt>
                <c:pt idx="14">
                  <c:v>13.926206733350766</c:v>
                </c:pt>
                <c:pt idx="15">
                  <c:v>15.082288973458366</c:v>
                </c:pt>
                <c:pt idx="16">
                  <c:v>16.251892949777496</c:v>
                </c:pt>
                <c:pt idx="17">
                  <c:v>17.43533871447778</c:v>
                </c:pt>
                <c:pt idx="18">
                  <c:v>18.632957819149347</c:v>
                </c:pt>
                <c:pt idx="19">
                  <c:v>19.845093872383817</c:v>
                </c:pt>
                <c:pt idx="20">
                  <c:v>21.072103131565253</c:v>
                </c:pt>
              </c:numCache>
            </c:numRef>
          </c:xVal>
          <c:yVal>
            <c:numRef>
              <c:f>Anexo!$T$6:$T$26</c:f>
              <c:numCache>
                <c:formatCode>General</c:formatCode>
                <c:ptCount val="21"/>
                <c:pt idx="0">
                  <c:v>0.69987238364810012</c:v>
                </c:pt>
                <c:pt idx="1">
                  <c:v>0.60628399735796956</c:v>
                </c:pt>
                <c:pt idx="2">
                  <c:v>0.5249344103135043</c:v>
                </c:pt>
                <c:pt idx="3">
                  <c:v>0.48229317497809659</c:v>
                </c:pt>
                <c:pt idx="4">
                  <c:v>0.45401325020650835</c:v>
                </c:pt>
                <c:pt idx="5">
                  <c:v>0.43311739402805283</c:v>
                </c:pt>
                <c:pt idx="6">
                  <c:v>0.41667452088990248</c:v>
                </c:pt>
                <c:pt idx="7">
                  <c:v>0.40318898653311669</c:v>
                </c:pt>
                <c:pt idx="8">
                  <c:v>0.39179956169520369</c:v>
                </c:pt>
                <c:pt idx="9">
                  <c:v>0.38196731547222706</c:v>
                </c:pt>
                <c:pt idx="10">
                  <c:v>0.37333378623414132</c:v>
                </c:pt>
                <c:pt idx="11">
                  <c:v>0.36564913286100842</c:v>
                </c:pt>
                <c:pt idx="12">
                  <c:v>0.35873264851906606</c:v>
                </c:pt>
                <c:pt idx="13">
                  <c:v>0.35244963645043337</c:v>
                </c:pt>
                <c:pt idx="14">
                  <c:v>0.34669715826895231</c:v>
                </c:pt>
                <c:pt idx="15">
                  <c:v>0.34139487370322713</c:v>
                </c:pt>
                <c:pt idx="16">
                  <c:v>0.33647894199644796</c:v>
                </c:pt>
                <c:pt idx="17">
                  <c:v>0.33189783830552227</c:v>
                </c:pt>
                <c:pt idx="18">
                  <c:v>0.32760940883137751</c:v>
                </c:pt>
                <c:pt idx="19">
                  <c:v>0.32357875084723314</c:v>
                </c:pt>
                <c:pt idx="20">
                  <c:v>0.31977665615615875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62112"/>
        <c:axId val="39964032"/>
      </c:scatterChart>
      <c:scatterChart>
        <c:scatterStyle val="lineMarker"/>
        <c:varyColors val="0"/>
        <c:ser>
          <c:idx val="0"/>
          <c:order val="1"/>
          <c:tx>
            <c:v>Experimental</c:v>
          </c:tx>
          <c:spPr>
            <a:ln w="19050">
              <a:noFill/>
            </a:ln>
          </c:spPr>
          <c:trendline>
            <c:trendlineType val="log"/>
            <c:dispRSqr val="0"/>
            <c:dispEq val="0"/>
          </c:trendline>
          <c:xVal>
            <c:numRef>
              <c:f>Anexo!$D$4:$D$25</c:f>
              <c:numCache>
                <c:formatCode>#,#00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0.50125418235442865</c:v>
                </c:pt>
                <c:pt idx="3">
                  <c:v>1.0050335853501451</c:v>
                </c:pt>
                <c:pt idx="4">
                  <c:v>2.0202707317519466</c:v>
                </c:pt>
                <c:pt idx="5">
                  <c:v>3.0459207484708575</c:v>
                </c:pt>
                <c:pt idx="6">
                  <c:v>4.0821994520255167</c:v>
                </c:pt>
                <c:pt idx="7">
                  <c:v>5.1293294387550574</c:v>
                </c:pt>
                <c:pt idx="8">
                  <c:v>6.1875403718087529</c:v>
                </c:pt>
                <c:pt idx="9">
                  <c:v>7.25706928348355</c:v>
                </c:pt>
                <c:pt idx="10">
                  <c:v>8.3381608939051013</c:v>
                </c:pt>
                <c:pt idx="11">
                  <c:v>9.431067947124129</c:v>
                </c:pt>
                <c:pt idx="12">
                  <c:v>10.536051565782628</c:v>
                </c:pt>
                <c:pt idx="13">
                  <c:v>11.65338162559515</c:v>
                </c:pt>
                <c:pt idx="14">
                  <c:v>12.783337150988489</c:v>
                </c:pt>
                <c:pt idx="15">
                  <c:v>13.926206733350766</c:v>
                </c:pt>
                <c:pt idx="16">
                  <c:v>15.082288973458366</c:v>
                </c:pt>
                <c:pt idx="17">
                  <c:v>16.251892949777496</c:v>
                </c:pt>
                <c:pt idx="18">
                  <c:v>17.43533871447778</c:v>
                </c:pt>
                <c:pt idx="19">
                  <c:v>18.632957819149347</c:v>
                </c:pt>
                <c:pt idx="20">
                  <c:v>19.845093872383817</c:v>
                </c:pt>
                <c:pt idx="21">
                  <c:v>21.072103131565253</c:v>
                </c:pt>
              </c:numCache>
            </c:numRef>
          </c:xVal>
          <c:yVal>
            <c:numRef>
              <c:f>Anexo!$S$6:$S$26</c:f>
              <c:numCache>
                <c:formatCode>General</c:formatCode>
                <c:ptCount val="21"/>
                <c:pt idx="0">
                  <c:v>0.27569946335667006</c:v>
                </c:pt>
                <c:pt idx="1">
                  <c:v>0.31992108547394532</c:v>
                </c:pt>
                <c:pt idx="2">
                  <c:v>0.35315706410134284</c:v>
                </c:pt>
                <c:pt idx="3">
                  <c:v>0.37101253130398776</c:v>
                </c:pt>
                <c:pt idx="4">
                  <c:v>0.38378563196137633</c:v>
                </c:pt>
                <c:pt idx="5">
                  <c:v>0.39407295692272143</c:v>
                </c:pt>
                <c:pt idx="6">
                  <c:v>0.40291440081814961</c:v>
                </c:pt>
                <c:pt idx="7">
                  <c:v>0.41082344379414093</c:v>
                </c:pt>
                <c:pt idx="8">
                  <c:v>0.41808669303614443</c:v>
                </c:pt>
                <c:pt idx="9">
                  <c:v>0.42487774954428864</c:v>
                </c:pt>
                <c:pt idx="10">
                  <c:v>0.43130814162763287</c:v>
                </c:pt>
                <c:pt idx="11">
                  <c:v>0.43745277987184267</c:v>
                </c:pt>
                <c:pt idx="12">
                  <c:v>0.44336375666346794</c:v>
                </c:pt>
                <c:pt idx="13">
                  <c:v>0.44907831133911441</c:v>
                </c:pt>
                <c:pt idx="14">
                  <c:v>0.45462366412577609</c:v>
                </c:pt>
                <c:pt idx="15">
                  <c:v>0.46002007316907567</c:v>
                </c:pt>
                <c:pt idx="16">
                  <c:v>0.46528283581571228</c:v>
                </c:pt>
                <c:pt idx="17">
                  <c:v>0.47042363796564451</c:v>
                </c:pt>
                <c:pt idx="18">
                  <c:v>0.47545148737286907</c:v>
                </c:pt>
                <c:pt idx="19">
                  <c:v>0.48037337374814593</c:v>
                </c:pt>
                <c:pt idx="20">
                  <c:v>0.48519474493054349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62112"/>
        <c:axId val="39964032"/>
      </c:scatterChart>
      <c:valAx>
        <c:axId val="39962112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DEFORMACIÓN (%)</a:t>
                </a:r>
              </a:p>
            </c:rich>
          </c:tx>
          <c:layout>
            <c:manualLayout>
              <c:xMode val="edge"/>
              <c:yMode val="edge"/>
              <c:x val="0.44341801385681295"/>
              <c:y val="0.94108353425707714"/>
            </c:manualLayout>
          </c:layout>
          <c:overlay val="0"/>
          <c:spPr>
            <a:noFill/>
            <a:ln w="25400">
              <a:noFill/>
            </a:ln>
          </c:spPr>
        </c:title>
        <c:numFmt formatCode="#,#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39964032"/>
        <c:crosses val="autoZero"/>
        <c:crossBetween val="midCat"/>
      </c:valAx>
      <c:valAx>
        <c:axId val="39964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RELACIÓN DE POISSON</a:t>
                </a:r>
              </a:p>
            </c:rich>
          </c:tx>
          <c:layout>
            <c:manualLayout>
              <c:xMode val="edge"/>
              <c:yMode val="edge"/>
              <c:x val="1.8475815523059616E-2"/>
              <c:y val="0.2691989817062340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3996211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35519017275992631"/>
          <c:y val="0.75882641079313207"/>
          <c:w val="0.54616867807901492"/>
          <c:h val="0.127539415125949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320386</xdr:colOff>
      <xdr:row>1</xdr:row>
      <xdr:rowOff>95250</xdr:rowOff>
    </xdr:from>
    <xdr:to>
      <xdr:col>29</xdr:col>
      <xdr:colOff>517380</xdr:colOff>
      <xdr:row>20</xdr:row>
      <xdr:rowOff>160192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-1</xdr:colOff>
      <xdr:row>1</xdr:row>
      <xdr:rowOff>101846</xdr:rowOff>
    </xdr:from>
    <xdr:to>
      <xdr:col>39</xdr:col>
      <xdr:colOff>690562</xdr:colOff>
      <xdr:row>20</xdr:row>
      <xdr:rowOff>166687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</xdr:row>
          <xdr:rowOff>762000</xdr:rowOff>
        </xdr:from>
        <xdr:to>
          <xdr:col>6</xdr:col>
          <xdr:colOff>676275</xdr:colOff>
          <xdr:row>1</xdr:row>
          <xdr:rowOff>1143000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</xdr:row>
          <xdr:rowOff>1209675</xdr:rowOff>
        </xdr:from>
        <xdr:to>
          <xdr:col>6</xdr:col>
          <xdr:colOff>695325</xdr:colOff>
          <xdr:row>1</xdr:row>
          <xdr:rowOff>1571625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</xdr:row>
          <xdr:rowOff>752475</xdr:rowOff>
        </xdr:from>
        <xdr:to>
          <xdr:col>7</xdr:col>
          <xdr:colOff>693964</xdr:colOff>
          <xdr:row>1</xdr:row>
          <xdr:rowOff>1162050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</xdr:row>
          <xdr:rowOff>1209675</xdr:rowOff>
        </xdr:from>
        <xdr:to>
          <xdr:col>7</xdr:col>
          <xdr:colOff>714375</xdr:colOff>
          <xdr:row>1</xdr:row>
          <xdr:rowOff>1590675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</xdr:row>
          <xdr:rowOff>762000</xdr:rowOff>
        </xdr:from>
        <xdr:to>
          <xdr:col>8</xdr:col>
          <xdr:colOff>695325</xdr:colOff>
          <xdr:row>1</xdr:row>
          <xdr:rowOff>1162050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1219200</xdr:rowOff>
        </xdr:from>
        <xdr:to>
          <xdr:col>8</xdr:col>
          <xdr:colOff>695325</xdr:colOff>
          <xdr:row>1</xdr:row>
          <xdr:rowOff>1571625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</xdr:row>
          <xdr:rowOff>762000</xdr:rowOff>
        </xdr:from>
        <xdr:to>
          <xdr:col>12</xdr:col>
          <xdr:colOff>638175</xdr:colOff>
          <xdr:row>1</xdr:row>
          <xdr:rowOff>1114425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</xdr:row>
          <xdr:rowOff>1276350</xdr:rowOff>
        </xdr:from>
        <xdr:to>
          <xdr:col>12</xdr:col>
          <xdr:colOff>647700</xdr:colOff>
          <xdr:row>1</xdr:row>
          <xdr:rowOff>1609725</xdr:rowOff>
        </xdr:to>
        <xdr:sp macro="" textlink="">
          <xdr:nvSpPr>
            <xdr:cNvPr id="1032" name="CommandButton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</xdr:row>
          <xdr:rowOff>762000</xdr:rowOff>
        </xdr:from>
        <xdr:to>
          <xdr:col>13</xdr:col>
          <xdr:colOff>714375</xdr:colOff>
          <xdr:row>1</xdr:row>
          <xdr:rowOff>1104900</xdr:rowOff>
        </xdr:to>
        <xdr:sp macro="" textlink="">
          <xdr:nvSpPr>
            <xdr:cNvPr id="1033" name="CommandButton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62593</xdr:colOff>
          <xdr:row>1</xdr:row>
          <xdr:rowOff>1276350</xdr:rowOff>
        </xdr:from>
        <xdr:to>
          <xdr:col>13</xdr:col>
          <xdr:colOff>710293</xdr:colOff>
          <xdr:row>1</xdr:row>
          <xdr:rowOff>1628775</xdr:rowOff>
        </xdr:to>
        <xdr:sp macro="" textlink="">
          <xdr:nvSpPr>
            <xdr:cNvPr id="1034" name="CommandButton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</xdr:row>
          <xdr:rowOff>781050</xdr:rowOff>
        </xdr:from>
        <xdr:to>
          <xdr:col>14</xdr:col>
          <xdr:colOff>742950</xdr:colOff>
          <xdr:row>1</xdr:row>
          <xdr:rowOff>1143000</xdr:rowOff>
        </xdr:to>
        <xdr:sp macro="" textlink="">
          <xdr:nvSpPr>
            <xdr:cNvPr id="1035" name="CommandButton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</xdr:row>
          <xdr:rowOff>1257300</xdr:rowOff>
        </xdr:from>
        <xdr:to>
          <xdr:col>14</xdr:col>
          <xdr:colOff>742950</xdr:colOff>
          <xdr:row>1</xdr:row>
          <xdr:rowOff>1590675</xdr:rowOff>
        </xdr:to>
        <xdr:sp macro="" textlink="">
          <xdr:nvSpPr>
            <xdr:cNvPr id="1036" name="CommandButton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T51"/>
  <sheetViews>
    <sheetView tabSelected="1" zoomScale="70" zoomScaleNormal="70" workbookViewId="0">
      <selection activeCell="L17" sqref="L17"/>
    </sheetView>
  </sheetViews>
  <sheetFormatPr baseColWidth="10" defaultRowHeight="15" x14ac:dyDescent="0.25"/>
  <cols>
    <col min="10" max="10" width="0" hidden="1" customWidth="1"/>
    <col min="16" max="16" width="0" hidden="1" customWidth="1"/>
    <col min="19" max="19" width="15.7109375" bestFit="1" customWidth="1"/>
    <col min="20" max="20" width="14.85546875" bestFit="1" customWidth="1"/>
  </cols>
  <sheetData>
    <row r="1" spans="1:20" ht="21.75" thickBot="1" x14ac:dyDescent="0.4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20" ht="132" customHeight="1" thickBot="1" x14ac:dyDescent="0.3">
      <c r="A2" s="51" t="s">
        <v>0</v>
      </c>
      <c r="B2" s="52"/>
      <c r="C2" s="53"/>
      <c r="D2" s="51" t="s">
        <v>1</v>
      </c>
      <c r="E2" s="52"/>
      <c r="F2" s="53"/>
      <c r="G2" s="54" t="s">
        <v>2</v>
      </c>
      <c r="H2" s="55"/>
      <c r="I2" s="55"/>
      <c r="J2" s="55"/>
      <c r="K2" s="55"/>
      <c r="L2" s="56"/>
      <c r="M2" s="57" t="s">
        <v>3</v>
      </c>
      <c r="N2" s="58"/>
      <c r="O2" s="58"/>
      <c r="P2" s="58"/>
      <c r="Q2" s="58"/>
      <c r="R2" s="59"/>
      <c r="S2" s="60" t="s">
        <v>4</v>
      </c>
      <c r="T2" s="61"/>
    </row>
    <row r="3" spans="1:20" ht="18" x14ac:dyDescent="0.35">
      <c r="A3" s="1" t="s">
        <v>5</v>
      </c>
      <c r="B3" s="2" t="s">
        <v>6</v>
      </c>
      <c r="C3" s="3" t="s">
        <v>7</v>
      </c>
      <c r="D3" s="4" t="s">
        <v>8</v>
      </c>
      <c r="E3" s="5" t="s">
        <v>9</v>
      </c>
      <c r="F3" s="5" t="s">
        <v>10</v>
      </c>
      <c r="G3" s="6" t="s">
        <v>11</v>
      </c>
      <c r="H3" s="7" t="s">
        <v>12</v>
      </c>
      <c r="I3" s="8" t="s">
        <v>13</v>
      </c>
      <c r="J3" s="8" t="s">
        <v>14</v>
      </c>
      <c r="K3" s="7" t="s">
        <v>15</v>
      </c>
      <c r="L3" s="9" t="s">
        <v>15</v>
      </c>
      <c r="M3" s="10" t="s">
        <v>11</v>
      </c>
      <c r="N3" s="11" t="s">
        <v>12</v>
      </c>
      <c r="O3" s="12" t="s">
        <v>13</v>
      </c>
      <c r="P3" s="13" t="s">
        <v>14</v>
      </c>
      <c r="Q3" s="14" t="s">
        <v>15</v>
      </c>
      <c r="R3" s="14" t="s">
        <v>15</v>
      </c>
      <c r="S3" s="15" t="s">
        <v>16</v>
      </c>
      <c r="T3" s="16" t="s">
        <v>17</v>
      </c>
    </row>
    <row r="4" spans="1:20" x14ac:dyDescent="0.25">
      <c r="A4" s="17">
        <v>0</v>
      </c>
      <c r="B4" s="18">
        <v>0</v>
      </c>
      <c r="C4" s="19">
        <v>0</v>
      </c>
      <c r="D4" s="20">
        <f t="shared" ref="D4:E19" si="0">-LN(1-B4/100)*100</f>
        <v>0</v>
      </c>
      <c r="E4" s="21">
        <f t="shared" si="0"/>
        <v>0</v>
      </c>
      <c r="F4" s="22">
        <f>-(E4-D4)/2</f>
        <v>0</v>
      </c>
      <c r="G4" s="23">
        <v>0.5</v>
      </c>
      <c r="H4" s="24">
        <v>0.65</v>
      </c>
      <c r="I4" s="24">
        <v>1E-3</v>
      </c>
      <c r="J4" s="24">
        <f>H4/(I4^G4)</f>
        <v>20.554804791094469</v>
      </c>
      <c r="K4" s="25">
        <v>0</v>
      </c>
      <c r="L4" s="26">
        <v>0</v>
      </c>
      <c r="M4" s="27">
        <v>0.62999999999999967</v>
      </c>
      <c r="N4" s="28">
        <v>0.66</v>
      </c>
      <c r="O4" s="28">
        <v>1E-3</v>
      </c>
      <c r="P4" s="28">
        <f>N4/(O4^M4)</f>
        <v>51.232309697493548</v>
      </c>
      <c r="Q4" s="29" t="e">
        <f>N4/(1+(O4/(F4/100))^M4)</f>
        <v>#DIV/0!</v>
      </c>
      <c r="R4" s="30" t="e">
        <f>1/(1/N4+1/(((F4/100)^M4)*P4))</f>
        <v>#DIV/0!</v>
      </c>
      <c r="S4" s="31" t="e">
        <f>F4/D4</f>
        <v>#DIV/0!</v>
      </c>
      <c r="T4" s="32" t="e">
        <f>((J4/P4)^(1/M4))*(D4/100)^(G4/M4-1)</f>
        <v>#DIV/0!</v>
      </c>
    </row>
    <row r="5" spans="1:20" x14ac:dyDescent="0.25">
      <c r="A5" s="17">
        <v>1.452134831460674E-2</v>
      </c>
      <c r="B5" s="18">
        <v>0</v>
      </c>
      <c r="C5" s="19">
        <v>6.4834285714285719E-2</v>
      </c>
      <c r="D5" s="20">
        <f t="shared" si="0"/>
        <v>0</v>
      </c>
      <c r="E5" s="21">
        <f t="shared" si="0"/>
        <v>6.4855312226058809E-2</v>
      </c>
      <c r="F5" s="22">
        <f t="shared" ref="F5:F26" si="1">-(E5-D5)/2</f>
        <v>-3.2427656113029404E-2</v>
      </c>
      <c r="G5" s="23">
        <f>G4</f>
        <v>0.5</v>
      </c>
      <c r="H5" s="24">
        <f>H4</f>
        <v>0.65</v>
      </c>
      <c r="I5" s="24">
        <f>I4</f>
        <v>1E-3</v>
      </c>
      <c r="J5" s="24">
        <f t="shared" ref="J5:J26" si="2">H5/(I5^G5)</f>
        <v>20.554804791094469</v>
      </c>
      <c r="K5" s="25" t="e">
        <f t="shared" ref="K5:K26" si="3">H5/(1+(I5/(D5/100))^G5)</f>
        <v>#DIV/0!</v>
      </c>
      <c r="L5" s="26" t="e">
        <f t="shared" ref="L5:L26" si="4">1/(1/H5+1/(((D5/100)^G5)*J5))</f>
        <v>#DIV/0!</v>
      </c>
      <c r="M5" s="27">
        <f>M4</f>
        <v>0.62999999999999967</v>
      </c>
      <c r="N5" s="28">
        <f>N4</f>
        <v>0.66</v>
      </c>
      <c r="O5" s="28">
        <f>O4</f>
        <v>1E-3</v>
      </c>
      <c r="P5" s="29">
        <f>P4</f>
        <v>51.232309697493548</v>
      </c>
      <c r="Q5" s="29" t="e">
        <f t="shared" ref="Q5:Q26" si="5">N5/(1+(O5/(F5/100))^M5)</f>
        <v>#NUM!</v>
      </c>
      <c r="R5" s="30" t="e">
        <f t="shared" ref="R5:R26" si="6">1/(1/N5+1/(((F5/100)^M5)*P5))</f>
        <v>#NUM!</v>
      </c>
      <c r="S5" s="31" t="e">
        <f t="shared" ref="S5:S26" si="7">F5/D5</f>
        <v>#DIV/0!</v>
      </c>
      <c r="T5" s="32" t="e">
        <f t="shared" ref="T5:T26" si="8">((J5/P5)^(1/M5))*(D5/100)^(G5/M5-1)</f>
        <v>#DIV/0!</v>
      </c>
    </row>
    <row r="6" spans="1:20" x14ac:dyDescent="0.25">
      <c r="A6" s="17">
        <v>0.19521900892288083</v>
      </c>
      <c r="B6" s="18">
        <v>0.5</v>
      </c>
      <c r="C6" s="19">
        <v>0.22461053637168554</v>
      </c>
      <c r="D6" s="20">
        <f>-LN(1-B6/100)*100</f>
        <v>0.50125418235442865</v>
      </c>
      <c r="E6" s="21">
        <f t="shared" si="0"/>
        <v>0.22486316419362382</v>
      </c>
      <c r="F6" s="22">
        <f t="shared" si="1"/>
        <v>0.1381955090804024</v>
      </c>
      <c r="G6" s="23">
        <f t="shared" ref="G6:I21" si="9">G5</f>
        <v>0.5</v>
      </c>
      <c r="H6" s="24">
        <f t="shared" si="9"/>
        <v>0.65</v>
      </c>
      <c r="I6" s="24">
        <f t="shared" si="9"/>
        <v>1E-3</v>
      </c>
      <c r="J6" s="24">
        <f t="shared" si="2"/>
        <v>20.554804791094469</v>
      </c>
      <c r="K6" s="25">
        <f t="shared" si="3"/>
        <v>0.44931276403969306</v>
      </c>
      <c r="L6" s="26">
        <f t="shared" si="4"/>
        <v>0.44931276403969306</v>
      </c>
      <c r="M6" s="27">
        <f t="shared" ref="M6:P21" si="10">M5</f>
        <v>0.62999999999999967</v>
      </c>
      <c r="N6" s="28">
        <f t="shared" si="10"/>
        <v>0.66</v>
      </c>
      <c r="O6" s="28">
        <f t="shared" si="10"/>
        <v>1E-3</v>
      </c>
      <c r="P6" s="29">
        <f t="shared" si="10"/>
        <v>51.232309697493548</v>
      </c>
      <c r="Q6" s="29">
        <f t="shared" si="5"/>
        <v>0.36351182868623294</v>
      </c>
      <c r="R6" s="30">
        <f t="shared" si="6"/>
        <v>0.363511828686233</v>
      </c>
      <c r="S6" s="31">
        <f t="shared" si="7"/>
        <v>0.27569946335667006</v>
      </c>
      <c r="T6" s="32">
        <f t="shared" si="8"/>
        <v>0.69987238364810012</v>
      </c>
    </row>
    <row r="7" spans="1:20" x14ac:dyDescent="0.25">
      <c r="A7" s="17">
        <v>0.24099708348523513</v>
      </c>
      <c r="B7" s="18">
        <v>1</v>
      </c>
      <c r="C7" s="19">
        <v>0.36131638995987098</v>
      </c>
      <c r="D7" s="20">
        <f t="shared" ref="D7:E26" si="11">-LN(1-B7/100)*100</f>
        <v>1.0050335853501451</v>
      </c>
      <c r="E7" s="21">
        <f t="shared" si="0"/>
        <v>0.36197071422416616</v>
      </c>
      <c r="F7" s="22">
        <f t="shared" si="1"/>
        <v>0.32153143556298946</v>
      </c>
      <c r="G7" s="23">
        <f t="shared" si="9"/>
        <v>0.5</v>
      </c>
      <c r="H7" s="24">
        <f t="shared" si="9"/>
        <v>0.65</v>
      </c>
      <c r="I7" s="24">
        <f t="shared" si="9"/>
        <v>1E-3</v>
      </c>
      <c r="J7" s="24">
        <f t="shared" si="2"/>
        <v>20.554804791094469</v>
      </c>
      <c r="K7" s="25">
        <f t="shared" si="3"/>
        <v>0.49413316516300737</v>
      </c>
      <c r="L7" s="26">
        <f t="shared" si="4"/>
        <v>0.49413316516300737</v>
      </c>
      <c r="M7" s="27">
        <f t="shared" si="10"/>
        <v>0.62999999999999967</v>
      </c>
      <c r="N7" s="28">
        <f t="shared" si="10"/>
        <v>0.66</v>
      </c>
      <c r="O7" s="28">
        <f t="shared" si="10"/>
        <v>1E-3</v>
      </c>
      <c r="P7" s="29">
        <f t="shared" si="10"/>
        <v>51.232309697493548</v>
      </c>
      <c r="Q7" s="29">
        <f t="shared" si="5"/>
        <v>0.4462096189880691</v>
      </c>
      <c r="R7" s="30">
        <f t="shared" si="6"/>
        <v>0.4462096189880691</v>
      </c>
      <c r="S7" s="31">
        <f t="shared" si="7"/>
        <v>0.31992108547394532</v>
      </c>
      <c r="T7" s="32">
        <f t="shared" si="8"/>
        <v>0.60628399735796956</v>
      </c>
    </row>
    <row r="8" spans="1:20" x14ac:dyDescent="0.25">
      <c r="A8" s="17">
        <v>0.29219729059339816</v>
      </c>
      <c r="B8" s="18">
        <v>2</v>
      </c>
      <c r="C8" s="19">
        <v>0.59156827453803695</v>
      </c>
      <c r="D8" s="20">
        <f t="shared" si="11"/>
        <v>2.0202707317519466</v>
      </c>
      <c r="E8" s="21">
        <f t="shared" si="0"/>
        <v>0.59332497112116855</v>
      </c>
      <c r="F8" s="22">
        <f t="shared" si="1"/>
        <v>0.71347288031538902</v>
      </c>
      <c r="G8" s="23">
        <f t="shared" si="9"/>
        <v>0.5</v>
      </c>
      <c r="H8" s="24">
        <f t="shared" si="9"/>
        <v>0.65</v>
      </c>
      <c r="I8" s="24">
        <f t="shared" si="9"/>
        <v>1E-3</v>
      </c>
      <c r="J8" s="24">
        <f t="shared" si="2"/>
        <v>20.554804791094469</v>
      </c>
      <c r="K8" s="25">
        <f t="shared" si="3"/>
        <v>0.5317050958877646</v>
      </c>
      <c r="L8" s="26">
        <f t="shared" si="4"/>
        <v>0.5317050958877646</v>
      </c>
      <c r="M8" s="27">
        <f t="shared" si="10"/>
        <v>0.62999999999999967</v>
      </c>
      <c r="N8" s="28">
        <f t="shared" si="10"/>
        <v>0.66</v>
      </c>
      <c r="O8" s="28">
        <f t="shared" si="10"/>
        <v>1E-3</v>
      </c>
      <c r="P8" s="29">
        <f t="shared" si="10"/>
        <v>51.232309697493548</v>
      </c>
      <c r="Q8" s="29">
        <f t="shared" si="5"/>
        <v>0.51163474069108394</v>
      </c>
      <c r="R8" s="30">
        <f t="shared" si="6"/>
        <v>0.51163474069108394</v>
      </c>
      <c r="S8" s="31">
        <f t="shared" si="7"/>
        <v>0.35315706410134284</v>
      </c>
      <c r="T8" s="32">
        <f t="shared" si="8"/>
        <v>0.5249344103135043</v>
      </c>
    </row>
    <row r="9" spans="1:20" x14ac:dyDescent="0.25">
      <c r="A9" s="17">
        <v>0.32871558130746953</v>
      </c>
      <c r="B9" s="18">
        <v>3</v>
      </c>
      <c r="C9" s="19">
        <v>0.7826921025839918</v>
      </c>
      <c r="D9" s="20">
        <f t="shared" si="11"/>
        <v>3.0459207484708575</v>
      </c>
      <c r="E9" s="21">
        <f t="shared" si="0"/>
        <v>0.78577121438783792</v>
      </c>
      <c r="F9" s="22">
        <f t="shared" si="1"/>
        <v>1.1300747670415099</v>
      </c>
      <c r="G9" s="23">
        <f t="shared" si="9"/>
        <v>0.5</v>
      </c>
      <c r="H9" s="24">
        <f t="shared" si="9"/>
        <v>0.65</v>
      </c>
      <c r="I9" s="24">
        <f t="shared" si="9"/>
        <v>1E-3</v>
      </c>
      <c r="J9" s="24">
        <f t="shared" si="2"/>
        <v>20.554804791094469</v>
      </c>
      <c r="K9" s="25">
        <f t="shared" si="3"/>
        <v>0.55029124302190735</v>
      </c>
      <c r="L9" s="26">
        <f t="shared" si="4"/>
        <v>0.55029124302190746</v>
      </c>
      <c r="M9" s="27">
        <f t="shared" si="10"/>
        <v>0.62999999999999967</v>
      </c>
      <c r="N9" s="28">
        <f t="shared" si="10"/>
        <v>0.66</v>
      </c>
      <c r="O9" s="28">
        <f t="shared" si="10"/>
        <v>1E-3</v>
      </c>
      <c r="P9" s="29">
        <f t="shared" si="10"/>
        <v>51.232309697493548</v>
      </c>
      <c r="Q9" s="29">
        <f t="shared" si="5"/>
        <v>0.54229874861577088</v>
      </c>
      <c r="R9" s="30">
        <f t="shared" si="6"/>
        <v>0.54229874861577088</v>
      </c>
      <c r="S9" s="31">
        <f t="shared" si="7"/>
        <v>0.37101253130398776</v>
      </c>
      <c r="T9" s="32">
        <f t="shared" si="8"/>
        <v>0.48229317497809659</v>
      </c>
    </row>
    <row r="10" spans="1:20" x14ac:dyDescent="0.25">
      <c r="A10" s="17">
        <v>0.35877216941958101</v>
      </c>
      <c r="B10" s="18">
        <v>4</v>
      </c>
      <c r="C10" s="19">
        <v>0.94433336044903604</v>
      </c>
      <c r="D10" s="20">
        <f t="shared" si="11"/>
        <v>4.0821994520255167</v>
      </c>
      <c r="E10" s="21">
        <f t="shared" si="0"/>
        <v>0.94882045904952239</v>
      </c>
      <c r="F10" s="22">
        <f t="shared" si="1"/>
        <v>1.5666894964879972</v>
      </c>
      <c r="G10" s="23">
        <f t="shared" si="9"/>
        <v>0.5</v>
      </c>
      <c r="H10" s="24">
        <f t="shared" si="9"/>
        <v>0.65</v>
      </c>
      <c r="I10" s="24">
        <f t="shared" si="9"/>
        <v>1E-3</v>
      </c>
      <c r="J10" s="24">
        <f t="shared" si="2"/>
        <v>20.554804791094469</v>
      </c>
      <c r="K10" s="25">
        <f t="shared" si="3"/>
        <v>0.56203388884905703</v>
      </c>
      <c r="L10" s="26">
        <f t="shared" si="4"/>
        <v>0.56203388884905703</v>
      </c>
      <c r="M10" s="27">
        <f t="shared" si="10"/>
        <v>0.62999999999999967</v>
      </c>
      <c r="N10" s="28">
        <f t="shared" si="10"/>
        <v>0.66</v>
      </c>
      <c r="O10" s="28">
        <f t="shared" si="10"/>
        <v>1E-3</v>
      </c>
      <c r="P10" s="29">
        <f t="shared" si="10"/>
        <v>51.232309697493548</v>
      </c>
      <c r="Q10" s="29">
        <f t="shared" si="5"/>
        <v>0.56090532532017867</v>
      </c>
      <c r="R10" s="30">
        <f t="shared" si="6"/>
        <v>0.56090532532017878</v>
      </c>
      <c r="S10" s="31">
        <f t="shared" si="7"/>
        <v>0.38378563196137633</v>
      </c>
      <c r="T10" s="32">
        <f t="shared" si="8"/>
        <v>0.45401325020650835</v>
      </c>
    </row>
    <row r="11" spans="1:20" x14ac:dyDescent="0.25">
      <c r="A11" s="17">
        <v>0.38454158593469684</v>
      </c>
      <c r="B11" s="18">
        <v>5</v>
      </c>
      <c r="C11" s="19">
        <v>1.0807864774916798</v>
      </c>
      <c r="D11" s="20">
        <f t="shared" si="11"/>
        <v>5.1293294387550574</v>
      </c>
      <c r="E11" s="21">
        <f t="shared" si="0"/>
        <v>1.0866694008331197</v>
      </c>
      <c r="F11" s="22">
        <f t="shared" si="1"/>
        <v>2.0213300189609686</v>
      </c>
      <c r="G11" s="23">
        <f t="shared" si="9"/>
        <v>0.5</v>
      </c>
      <c r="H11" s="24">
        <f t="shared" si="9"/>
        <v>0.65</v>
      </c>
      <c r="I11" s="24">
        <f t="shared" si="9"/>
        <v>1E-3</v>
      </c>
      <c r="J11" s="24">
        <f t="shared" si="2"/>
        <v>20.554804791094469</v>
      </c>
      <c r="K11" s="25">
        <f t="shared" si="3"/>
        <v>0.57036200935543024</v>
      </c>
      <c r="L11" s="26">
        <f t="shared" si="4"/>
        <v>0.57036200935543024</v>
      </c>
      <c r="M11" s="27">
        <f t="shared" si="10"/>
        <v>0.62999999999999967</v>
      </c>
      <c r="N11" s="28">
        <f t="shared" si="10"/>
        <v>0.66</v>
      </c>
      <c r="O11" s="28">
        <f t="shared" si="10"/>
        <v>1E-3</v>
      </c>
      <c r="P11" s="29">
        <f t="shared" si="10"/>
        <v>51.232309697493548</v>
      </c>
      <c r="Q11" s="29">
        <f t="shared" si="5"/>
        <v>0.57367882078146148</v>
      </c>
      <c r="R11" s="30">
        <f t="shared" si="6"/>
        <v>0.57367882078146148</v>
      </c>
      <c r="S11" s="31">
        <f t="shared" si="7"/>
        <v>0.39407295692272143</v>
      </c>
      <c r="T11" s="32">
        <f t="shared" si="8"/>
        <v>0.43311739402805283</v>
      </c>
    </row>
    <row r="12" spans="1:20" x14ac:dyDescent="0.25">
      <c r="A12" s="17">
        <v>0.4069836940753207</v>
      </c>
      <c r="B12" s="18">
        <v>6</v>
      </c>
      <c r="C12" s="19">
        <v>1.1942536303224218</v>
      </c>
      <c r="D12" s="20">
        <f t="shared" si="11"/>
        <v>6.1875403718087529</v>
      </c>
      <c r="E12" s="21">
        <f t="shared" si="0"/>
        <v>1.2014421289178849</v>
      </c>
      <c r="F12" s="22">
        <f t="shared" si="1"/>
        <v>2.4930491214454342</v>
      </c>
      <c r="G12" s="23">
        <f t="shared" si="9"/>
        <v>0.5</v>
      </c>
      <c r="H12" s="24">
        <f t="shared" si="9"/>
        <v>0.65</v>
      </c>
      <c r="I12" s="24">
        <f t="shared" si="9"/>
        <v>1E-3</v>
      </c>
      <c r="J12" s="24">
        <f t="shared" si="2"/>
        <v>20.554804791094469</v>
      </c>
      <c r="K12" s="25">
        <f t="shared" si="3"/>
        <v>0.57668697794967949</v>
      </c>
      <c r="L12" s="26">
        <f t="shared" si="4"/>
        <v>0.5766869779496796</v>
      </c>
      <c r="M12" s="27">
        <f t="shared" si="10"/>
        <v>0.62999999999999967</v>
      </c>
      <c r="N12" s="28">
        <f t="shared" si="10"/>
        <v>0.66</v>
      </c>
      <c r="O12" s="28">
        <f t="shared" si="10"/>
        <v>1E-3</v>
      </c>
      <c r="P12" s="29">
        <f t="shared" si="10"/>
        <v>51.232309697493548</v>
      </c>
      <c r="Q12" s="29">
        <f t="shared" si="5"/>
        <v>0.58311935310198482</v>
      </c>
      <c r="R12" s="30">
        <f t="shared" si="6"/>
        <v>0.58311935310198471</v>
      </c>
      <c r="S12" s="31">
        <f t="shared" si="7"/>
        <v>0.40291440081814961</v>
      </c>
      <c r="T12" s="32">
        <f t="shared" si="8"/>
        <v>0.41667452088990248</v>
      </c>
    </row>
    <row r="13" spans="1:20" x14ac:dyDescent="0.25">
      <c r="A13" s="17">
        <v>0.42665867541363173</v>
      </c>
      <c r="B13" s="18">
        <v>7</v>
      </c>
      <c r="C13" s="19">
        <v>1.285980583056797</v>
      </c>
      <c r="D13" s="20">
        <f t="shared" si="11"/>
        <v>7.25706928348355</v>
      </c>
      <c r="E13" s="21">
        <f t="shared" si="0"/>
        <v>1.2943208936967678</v>
      </c>
      <c r="F13" s="22">
        <f t="shared" si="1"/>
        <v>2.9813741948933909</v>
      </c>
      <c r="G13" s="23">
        <f t="shared" si="9"/>
        <v>0.5</v>
      </c>
      <c r="H13" s="24">
        <f t="shared" si="9"/>
        <v>0.65</v>
      </c>
      <c r="I13" s="24">
        <f t="shared" si="9"/>
        <v>1E-3</v>
      </c>
      <c r="J13" s="24">
        <f t="shared" si="2"/>
        <v>20.554804791094469</v>
      </c>
      <c r="K13" s="25">
        <f t="shared" si="3"/>
        <v>0.58171439293182825</v>
      </c>
      <c r="L13" s="26">
        <f t="shared" si="4"/>
        <v>0.58171439293182836</v>
      </c>
      <c r="M13" s="27">
        <f t="shared" si="10"/>
        <v>0.62999999999999967</v>
      </c>
      <c r="N13" s="28">
        <f t="shared" si="10"/>
        <v>0.66</v>
      </c>
      <c r="O13" s="28">
        <f t="shared" si="10"/>
        <v>1E-3</v>
      </c>
      <c r="P13" s="29">
        <f t="shared" si="10"/>
        <v>51.232309697493548</v>
      </c>
      <c r="Q13" s="29">
        <f t="shared" si="5"/>
        <v>0.59044948350149717</v>
      </c>
      <c r="R13" s="30">
        <f t="shared" si="6"/>
        <v>0.59044948350149717</v>
      </c>
      <c r="S13" s="31">
        <f t="shared" si="7"/>
        <v>0.41082344379414093</v>
      </c>
      <c r="T13" s="32">
        <f t="shared" si="8"/>
        <v>0.40318898653311669</v>
      </c>
    </row>
    <row r="14" spans="1:20" x14ac:dyDescent="0.25">
      <c r="A14" s="17">
        <v>0.4439509599246797</v>
      </c>
      <c r="B14" s="18">
        <v>8</v>
      </c>
      <c r="C14" s="19">
        <v>1.3567250507149571</v>
      </c>
      <c r="D14" s="20">
        <f t="shared" si="11"/>
        <v>8.3381608939051013</v>
      </c>
      <c r="E14" s="21">
        <f t="shared" si="0"/>
        <v>1.3660126656329292</v>
      </c>
      <c r="F14" s="22">
        <f t="shared" si="1"/>
        <v>3.4860741141360858</v>
      </c>
      <c r="G14" s="23">
        <f t="shared" si="9"/>
        <v>0.5</v>
      </c>
      <c r="H14" s="24">
        <f t="shared" si="9"/>
        <v>0.65</v>
      </c>
      <c r="I14" s="24">
        <f t="shared" si="9"/>
        <v>1E-3</v>
      </c>
      <c r="J14" s="24">
        <f t="shared" si="2"/>
        <v>20.554804791094469</v>
      </c>
      <c r="K14" s="25">
        <f t="shared" si="3"/>
        <v>0.58584272551423733</v>
      </c>
      <c r="L14" s="26">
        <f t="shared" si="4"/>
        <v>0.58584272551423733</v>
      </c>
      <c r="M14" s="27">
        <f t="shared" si="10"/>
        <v>0.62999999999999967</v>
      </c>
      <c r="N14" s="28">
        <f t="shared" si="10"/>
        <v>0.66</v>
      </c>
      <c r="O14" s="28">
        <f t="shared" si="10"/>
        <v>1E-3</v>
      </c>
      <c r="P14" s="29">
        <f t="shared" si="10"/>
        <v>51.232309697493548</v>
      </c>
      <c r="Q14" s="29">
        <f t="shared" si="5"/>
        <v>0.59634592812996456</v>
      </c>
      <c r="R14" s="30">
        <f t="shared" si="6"/>
        <v>0.59634592812996456</v>
      </c>
      <c r="S14" s="31">
        <f t="shared" si="7"/>
        <v>0.41808669303614443</v>
      </c>
      <c r="T14" s="32">
        <f t="shared" si="8"/>
        <v>0.39179956169520369</v>
      </c>
    </row>
    <row r="15" spans="1:20" x14ac:dyDescent="0.25">
      <c r="A15" s="17">
        <v>0.45915059836904726</v>
      </c>
      <c r="B15" s="18">
        <v>9</v>
      </c>
      <c r="C15" s="19">
        <v>1.4069743809287756</v>
      </c>
      <c r="D15" s="20">
        <f t="shared" si="11"/>
        <v>9.431067947124129</v>
      </c>
      <c r="E15" s="21">
        <f t="shared" si="0"/>
        <v>1.4169660967773805</v>
      </c>
      <c r="F15" s="22">
        <f t="shared" si="1"/>
        <v>4.0070509251733739</v>
      </c>
      <c r="G15" s="23">
        <f t="shared" si="9"/>
        <v>0.5</v>
      </c>
      <c r="H15" s="24">
        <f t="shared" si="9"/>
        <v>0.65</v>
      </c>
      <c r="I15" s="24">
        <f t="shared" si="9"/>
        <v>1E-3</v>
      </c>
      <c r="J15" s="24">
        <f t="shared" si="2"/>
        <v>20.554804791094469</v>
      </c>
      <c r="K15" s="25">
        <f t="shared" si="3"/>
        <v>0.5893168113066527</v>
      </c>
      <c r="L15" s="26">
        <f t="shared" si="4"/>
        <v>0.5893168113066527</v>
      </c>
      <c r="M15" s="27">
        <f t="shared" si="10"/>
        <v>0.62999999999999967</v>
      </c>
      <c r="N15" s="28">
        <f t="shared" si="10"/>
        <v>0.66</v>
      </c>
      <c r="O15" s="28">
        <f t="shared" si="10"/>
        <v>1E-3</v>
      </c>
      <c r="P15" s="29">
        <f t="shared" si="10"/>
        <v>51.232309697493548</v>
      </c>
      <c r="Q15" s="29">
        <f t="shared" si="5"/>
        <v>0.60121701940442673</v>
      </c>
      <c r="R15" s="30">
        <f t="shared" si="6"/>
        <v>0.60121701940442673</v>
      </c>
      <c r="S15" s="31">
        <f t="shared" si="7"/>
        <v>0.42487774954428864</v>
      </c>
      <c r="T15" s="32">
        <f t="shared" si="8"/>
        <v>0.38196731547222706</v>
      </c>
    </row>
    <row r="16" spans="1:20" x14ac:dyDescent="0.25">
      <c r="A16" s="17">
        <v>0.47248919043947574</v>
      </c>
      <c r="B16" s="18">
        <v>10</v>
      </c>
      <c r="C16" s="19">
        <v>1.4370562681009511</v>
      </c>
      <c r="D16" s="20">
        <f t="shared" si="11"/>
        <v>10.536051565782628</v>
      </c>
      <c r="E16" s="21">
        <f t="shared" si="0"/>
        <v>1.4474819239213943</v>
      </c>
      <c r="F16" s="22">
        <f t="shared" si="1"/>
        <v>4.544284820930617</v>
      </c>
      <c r="G16" s="23">
        <f t="shared" si="9"/>
        <v>0.5</v>
      </c>
      <c r="H16" s="24">
        <f t="shared" si="9"/>
        <v>0.65</v>
      </c>
      <c r="I16" s="24">
        <f t="shared" si="9"/>
        <v>1E-3</v>
      </c>
      <c r="J16" s="24">
        <f t="shared" si="2"/>
        <v>20.554804791094469</v>
      </c>
      <c r="K16" s="25">
        <f t="shared" si="3"/>
        <v>0.59229673408920092</v>
      </c>
      <c r="L16" s="26">
        <f t="shared" si="4"/>
        <v>0.59229673408920092</v>
      </c>
      <c r="M16" s="27">
        <f t="shared" si="10"/>
        <v>0.62999999999999967</v>
      </c>
      <c r="N16" s="28">
        <f t="shared" si="10"/>
        <v>0.66</v>
      </c>
      <c r="O16" s="28">
        <f t="shared" si="10"/>
        <v>1E-3</v>
      </c>
      <c r="P16" s="29">
        <f t="shared" si="10"/>
        <v>51.232309697493548</v>
      </c>
      <c r="Q16" s="29">
        <f t="shared" si="5"/>
        <v>0.60532540107099153</v>
      </c>
      <c r="R16" s="30">
        <f t="shared" si="6"/>
        <v>0.60532540107099153</v>
      </c>
      <c r="S16" s="31">
        <f t="shared" si="7"/>
        <v>0.43130814162763287</v>
      </c>
      <c r="T16" s="32">
        <f t="shared" si="8"/>
        <v>0.37333378623414132</v>
      </c>
    </row>
    <row r="17" spans="1:20" x14ac:dyDescent="0.25">
      <c r="A17" s="17">
        <v>0.48415829316776965</v>
      </c>
      <c r="B17" s="18">
        <v>11</v>
      </c>
      <c r="C17" s="19">
        <v>1.4471991816287115</v>
      </c>
      <c r="D17" s="20">
        <f t="shared" si="11"/>
        <v>11.65338162559515</v>
      </c>
      <c r="E17" s="21">
        <f t="shared" si="0"/>
        <v>1.4577732515470478</v>
      </c>
      <c r="F17" s="22">
        <f t="shared" si="1"/>
        <v>5.0978041870240514</v>
      </c>
      <c r="G17" s="23">
        <f t="shared" si="9"/>
        <v>0.5</v>
      </c>
      <c r="H17" s="24">
        <f t="shared" si="9"/>
        <v>0.65</v>
      </c>
      <c r="I17" s="24">
        <f t="shared" si="9"/>
        <v>1E-3</v>
      </c>
      <c r="J17" s="24">
        <f t="shared" si="2"/>
        <v>20.554804791094469</v>
      </c>
      <c r="K17" s="25">
        <f t="shared" si="3"/>
        <v>0.59489229097920271</v>
      </c>
      <c r="L17" s="26">
        <f t="shared" si="4"/>
        <v>0.59489229097920271</v>
      </c>
      <c r="M17" s="27">
        <f t="shared" si="10"/>
        <v>0.62999999999999967</v>
      </c>
      <c r="N17" s="28">
        <f t="shared" si="10"/>
        <v>0.66</v>
      </c>
      <c r="O17" s="28">
        <f t="shared" si="10"/>
        <v>1E-3</v>
      </c>
      <c r="P17" s="29">
        <f t="shared" si="10"/>
        <v>51.232309697493548</v>
      </c>
      <c r="Q17" s="29">
        <f t="shared" si="5"/>
        <v>0.60884855624294709</v>
      </c>
      <c r="R17" s="30">
        <f t="shared" si="6"/>
        <v>0.60884855624294709</v>
      </c>
      <c r="S17" s="31">
        <f t="shared" si="7"/>
        <v>0.43745277987184267</v>
      </c>
      <c r="T17" s="32">
        <f t="shared" si="8"/>
        <v>0.36564913286100842</v>
      </c>
    </row>
    <row r="18" spans="1:20" x14ac:dyDescent="0.25">
      <c r="A18" s="17">
        <v>0.49432003105213368</v>
      </c>
      <c r="B18" s="18">
        <v>12</v>
      </c>
      <c r="C18" s="19">
        <v>1.4375672793202741</v>
      </c>
      <c r="D18" s="20">
        <f t="shared" si="11"/>
        <v>12.783337150988489</v>
      </c>
      <c r="E18" s="21">
        <f t="shared" si="0"/>
        <v>1.4480003870726279</v>
      </c>
      <c r="F18" s="22">
        <f t="shared" si="1"/>
        <v>5.6676683819579301</v>
      </c>
      <c r="G18" s="23">
        <f t="shared" si="9"/>
        <v>0.5</v>
      </c>
      <c r="H18" s="24">
        <f t="shared" si="9"/>
        <v>0.65</v>
      </c>
      <c r="I18" s="24">
        <f t="shared" si="9"/>
        <v>1E-3</v>
      </c>
      <c r="J18" s="24">
        <f t="shared" si="2"/>
        <v>20.554804791094469</v>
      </c>
      <c r="K18" s="25">
        <f t="shared" si="3"/>
        <v>0.59718170556931238</v>
      </c>
      <c r="L18" s="26">
        <f t="shared" si="4"/>
        <v>0.59718170556931249</v>
      </c>
      <c r="M18" s="27">
        <f t="shared" si="10"/>
        <v>0.62999999999999967</v>
      </c>
      <c r="N18" s="28">
        <f t="shared" si="10"/>
        <v>0.66</v>
      </c>
      <c r="O18" s="28">
        <f t="shared" si="10"/>
        <v>1E-3</v>
      </c>
      <c r="P18" s="29">
        <f t="shared" si="10"/>
        <v>51.232309697493548</v>
      </c>
      <c r="Q18" s="29">
        <f t="shared" si="5"/>
        <v>0.61191123382344803</v>
      </c>
      <c r="R18" s="30">
        <f t="shared" si="6"/>
        <v>0.61191123382344792</v>
      </c>
      <c r="S18" s="31">
        <f t="shared" si="7"/>
        <v>0.44336375666346794</v>
      </c>
      <c r="T18" s="32">
        <f t="shared" si="8"/>
        <v>0.35873264851906606</v>
      </c>
    </row>
    <row r="19" spans="1:20" x14ac:dyDescent="0.25">
      <c r="A19" s="17">
        <v>0.50311380909863024</v>
      </c>
      <c r="B19" s="18">
        <v>13</v>
      </c>
      <c r="C19" s="19">
        <v>1.4082815483999529</v>
      </c>
      <c r="D19" s="20">
        <f t="shared" si="11"/>
        <v>13.926206733350766</v>
      </c>
      <c r="E19" s="21">
        <f t="shared" si="0"/>
        <v>1.4182919270056324</v>
      </c>
      <c r="F19" s="22">
        <f t="shared" si="1"/>
        <v>6.2539574031725662</v>
      </c>
      <c r="G19" s="23">
        <f t="shared" si="9"/>
        <v>0.5</v>
      </c>
      <c r="H19" s="24">
        <f t="shared" si="9"/>
        <v>0.65</v>
      </c>
      <c r="I19" s="24">
        <f t="shared" si="9"/>
        <v>1E-3</v>
      </c>
      <c r="J19" s="24">
        <f t="shared" si="2"/>
        <v>20.554804791094469</v>
      </c>
      <c r="K19" s="25">
        <f t="shared" si="3"/>
        <v>0.59922245921787043</v>
      </c>
      <c r="L19" s="26">
        <f t="shared" si="4"/>
        <v>0.59922245921787043</v>
      </c>
      <c r="M19" s="27">
        <f t="shared" si="10"/>
        <v>0.62999999999999967</v>
      </c>
      <c r="N19" s="28">
        <f t="shared" si="10"/>
        <v>0.66</v>
      </c>
      <c r="O19" s="28">
        <f t="shared" si="10"/>
        <v>1E-3</v>
      </c>
      <c r="P19" s="29">
        <f t="shared" si="10"/>
        <v>51.232309697493548</v>
      </c>
      <c r="Q19" s="29">
        <f t="shared" si="5"/>
        <v>0.61460398090145818</v>
      </c>
      <c r="R19" s="30">
        <f t="shared" si="6"/>
        <v>0.61460398090145818</v>
      </c>
      <c r="S19" s="31">
        <f t="shared" si="7"/>
        <v>0.44907831133911441</v>
      </c>
      <c r="T19" s="32">
        <f t="shared" si="8"/>
        <v>0.35244963645043337</v>
      </c>
    </row>
    <row r="20" spans="1:20" x14ac:dyDescent="0.25">
      <c r="A20" s="17">
        <v>0.51066088120117281</v>
      </c>
      <c r="B20" s="18">
        <v>14</v>
      </c>
      <c r="C20" s="19">
        <v>1.3594331214161051</v>
      </c>
      <c r="D20" s="20">
        <f t="shared" si="11"/>
        <v>15.082288973458366</v>
      </c>
      <c r="E20" s="21">
        <f t="shared" si="11"/>
        <v>1.3687580204234999</v>
      </c>
      <c r="F20" s="22">
        <f t="shared" si="1"/>
        <v>6.8567654765174328</v>
      </c>
      <c r="G20" s="23">
        <f t="shared" si="9"/>
        <v>0.5</v>
      </c>
      <c r="H20" s="24">
        <f t="shared" si="9"/>
        <v>0.65</v>
      </c>
      <c r="I20" s="24">
        <f t="shared" si="9"/>
        <v>1E-3</v>
      </c>
      <c r="J20" s="24">
        <f t="shared" si="2"/>
        <v>20.554804791094469</v>
      </c>
      <c r="K20" s="25">
        <f t="shared" si="3"/>
        <v>0.6010578915741962</v>
      </c>
      <c r="L20" s="26">
        <f t="shared" si="4"/>
        <v>0.60105789157419631</v>
      </c>
      <c r="M20" s="27">
        <f t="shared" si="10"/>
        <v>0.62999999999999967</v>
      </c>
      <c r="N20" s="28">
        <f t="shared" si="10"/>
        <v>0.66</v>
      </c>
      <c r="O20" s="28">
        <f t="shared" si="10"/>
        <v>1E-3</v>
      </c>
      <c r="P20" s="29">
        <f t="shared" si="10"/>
        <v>51.232309697493548</v>
      </c>
      <c r="Q20" s="29">
        <f t="shared" si="5"/>
        <v>0.61699430233940689</v>
      </c>
      <c r="R20" s="30">
        <f t="shared" si="6"/>
        <v>0.616994302339407</v>
      </c>
      <c r="S20" s="31">
        <f t="shared" si="7"/>
        <v>0.45462366412577609</v>
      </c>
      <c r="T20" s="32">
        <f t="shared" si="8"/>
        <v>0.34669715826895231</v>
      </c>
    </row>
    <row r="21" spans="1:20" x14ac:dyDescent="0.25">
      <c r="A21" s="17">
        <v>0.51706763837968339</v>
      </c>
      <c r="B21" s="18">
        <v>15</v>
      </c>
      <c r="C21" s="19">
        <v>1.2910919498055327</v>
      </c>
      <c r="D21" s="20">
        <f t="shared" si="11"/>
        <v>16.251892949777496</v>
      </c>
      <c r="E21" s="21">
        <f t="shared" si="11"/>
        <v>1.2994989819922385</v>
      </c>
      <c r="F21" s="22">
        <f t="shared" si="1"/>
        <v>7.4761969838926285</v>
      </c>
      <c r="G21" s="23">
        <f t="shared" si="9"/>
        <v>0.5</v>
      </c>
      <c r="H21" s="24">
        <f t="shared" si="9"/>
        <v>0.65</v>
      </c>
      <c r="I21" s="24">
        <f t="shared" si="9"/>
        <v>1E-3</v>
      </c>
      <c r="J21" s="24">
        <f t="shared" si="2"/>
        <v>20.554804791094469</v>
      </c>
      <c r="K21" s="25">
        <f t="shared" si="3"/>
        <v>0.6027213972463068</v>
      </c>
      <c r="L21" s="26">
        <f t="shared" si="4"/>
        <v>0.6027213972463068</v>
      </c>
      <c r="M21" s="27">
        <f t="shared" si="10"/>
        <v>0.62999999999999967</v>
      </c>
      <c r="N21" s="28">
        <f t="shared" si="10"/>
        <v>0.66</v>
      </c>
      <c r="O21" s="28">
        <f t="shared" si="10"/>
        <v>1E-3</v>
      </c>
      <c r="P21" s="29">
        <f t="shared" si="10"/>
        <v>51.232309697493548</v>
      </c>
      <c r="Q21" s="29">
        <f t="shared" si="5"/>
        <v>0.61913367692961241</v>
      </c>
      <c r="R21" s="30">
        <f t="shared" si="6"/>
        <v>0.6191336769296123</v>
      </c>
      <c r="S21" s="31">
        <f t="shared" si="7"/>
        <v>0.46002007316907567</v>
      </c>
      <c r="T21" s="32">
        <f t="shared" si="8"/>
        <v>0.34139487370322713</v>
      </c>
    </row>
    <row r="22" spans="1:20" x14ac:dyDescent="0.25">
      <c r="A22" s="17">
        <v>0.52242807900282606</v>
      </c>
      <c r="B22" s="18">
        <v>16</v>
      </c>
      <c r="C22" s="19">
        <v>1.2033126196354755</v>
      </c>
      <c r="D22" s="20">
        <f t="shared" si="11"/>
        <v>17.43533871447778</v>
      </c>
      <c r="E22" s="21">
        <f t="shared" si="11"/>
        <v>1.2106110335183877</v>
      </c>
      <c r="F22" s="22">
        <f t="shared" si="1"/>
        <v>8.1123638404796967</v>
      </c>
      <c r="G22" s="23">
        <f t="shared" ref="G22:I26" si="12">G21</f>
        <v>0.5</v>
      </c>
      <c r="H22" s="24">
        <f t="shared" si="12"/>
        <v>0.65</v>
      </c>
      <c r="I22" s="24">
        <f t="shared" si="12"/>
        <v>1E-3</v>
      </c>
      <c r="J22" s="24">
        <f t="shared" si="2"/>
        <v>20.554804791094469</v>
      </c>
      <c r="K22" s="25">
        <f t="shared" si="3"/>
        <v>0.60423919079074762</v>
      </c>
      <c r="L22" s="26">
        <f t="shared" si="4"/>
        <v>0.60423919079074762</v>
      </c>
      <c r="M22" s="27">
        <f t="shared" ref="M22:P26" si="13">M21</f>
        <v>0.62999999999999967</v>
      </c>
      <c r="N22" s="28">
        <f t="shared" si="13"/>
        <v>0.66</v>
      </c>
      <c r="O22" s="28">
        <f t="shared" si="13"/>
        <v>1E-3</v>
      </c>
      <c r="P22" s="29">
        <f t="shared" si="13"/>
        <v>51.232309697493548</v>
      </c>
      <c r="Q22" s="29">
        <f t="shared" si="5"/>
        <v>0.62106213146494482</v>
      </c>
      <c r="R22" s="30">
        <f t="shared" si="6"/>
        <v>0.62106213146494482</v>
      </c>
      <c r="S22" s="31">
        <f t="shared" si="7"/>
        <v>0.46528283581571228</v>
      </c>
      <c r="T22" s="32">
        <f t="shared" si="8"/>
        <v>0.33647894199644796</v>
      </c>
    </row>
    <row r="23" spans="1:20" x14ac:dyDescent="0.25">
      <c r="A23" s="17">
        <v>0.5268257258922816</v>
      </c>
      <c r="B23" s="18">
        <v>17</v>
      </c>
      <c r="C23" s="19">
        <v>1.0961383508868812</v>
      </c>
      <c r="D23" s="20">
        <f t="shared" si="11"/>
        <v>18.632957819149347</v>
      </c>
      <c r="E23" s="21">
        <f t="shared" si="11"/>
        <v>1.102190212460072</v>
      </c>
      <c r="F23" s="22">
        <f t="shared" si="1"/>
        <v>8.765383803344637</v>
      </c>
      <c r="G23" s="23">
        <f t="shared" si="12"/>
        <v>0.5</v>
      </c>
      <c r="H23" s="24">
        <f t="shared" si="12"/>
        <v>0.65</v>
      </c>
      <c r="I23" s="24">
        <f t="shared" si="12"/>
        <v>1E-3</v>
      </c>
      <c r="J23" s="24">
        <f t="shared" si="2"/>
        <v>20.554804791094469</v>
      </c>
      <c r="K23" s="25">
        <f t="shared" si="3"/>
        <v>0.60563218452765144</v>
      </c>
      <c r="L23" s="26">
        <f t="shared" si="4"/>
        <v>0.60563218452765155</v>
      </c>
      <c r="M23" s="27">
        <f t="shared" si="13"/>
        <v>0.62999999999999967</v>
      </c>
      <c r="N23" s="28">
        <f t="shared" si="13"/>
        <v>0.66</v>
      </c>
      <c r="O23" s="28">
        <f t="shared" si="13"/>
        <v>1E-3</v>
      </c>
      <c r="P23" s="29">
        <f t="shared" si="13"/>
        <v>51.232309697493548</v>
      </c>
      <c r="Q23" s="29">
        <f t="shared" si="5"/>
        <v>0.6228113164635759</v>
      </c>
      <c r="R23" s="30">
        <f t="shared" si="6"/>
        <v>0.62281131646357579</v>
      </c>
      <c r="S23" s="31">
        <f t="shared" si="7"/>
        <v>0.47042363796564451</v>
      </c>
      <c r="T23" s="32">
        <f t="shared" si="8"/>
        <v>0.33189783830552227</v>
      </c>
    </row>
    <row r="24" spans="1:20" x14ac:dyDescent="0.25">
      <c r="A24" s="17">
        <v>0.53033515170766066</v>
      </c>
      <c r="B24" s="18">
        <v>18</v>
      </c>
      <c r="C24" s="19">
        <v>0.96960380942858526</v>
      </c>
      <c r="D24" s="20">
        <f t="shared" si="11"/>
        <v>19.845093872383817</v>
      </c>
      <c r="E24" s="21">
        <f t="shared" si="11"/>
        <v>0.97433507502562577</v>
      </c>
      <c r="F24" s="22">
        <f t="shared" si="1"/>
        <v>9.4353793986790961</v>
      </c>
      <c r="G24" s="23">
        <f t="shared" si="12"/>
        <v>0.5</v>
      </c>
      <c r="H24" s="24">
        <f t="shared" si="12"/>
        <v>0.65</v>
      </c>
      <c r="I24" s="24">
        <f t="shared" si="12"/>
        <v>1E-3</v>
      </c>
      <c r="J24" s="24">
        <f t="shared" si="2"/>
        <v>20.554804791094469</v>
      </c>
      <c r="K24" s="25">
        <f t="shared" si="3"/>
        <v>0.6069172976351247</v>
      </c>
      <c r="L24" s="26">
        <f t="shared" si="4"/>
        <v>0.6069172976351247</v>
      </c>
      <c r="M24" s="27">
        <f t="shared" si="13"/>
        <v>0.62999999999999967</v>
      </c>
      <c r="N24" s="28">
        <f t="shared" si="13"/>
        <v>0.66</v>
      </c>
      <c r="O24" s="28">
        <f t="shared" si="13"/>
        <v>1E-3</v>
      </c>
      <c r="P24" s="29">
        <f t="shared" si="13"/>
        <v>51.232309697493548</v>
      </c>
      <c r="Q24" s="29">
        <f t="shared" si="5"/>
        <v>0.62440663040312405</v>
      </c>
      <c r="R24" s="30">
        <f t="shared" si="6"/>
        <v>0.62440663040312405</v>
      </c>
      <c r="S24" s="31">
        <f t="shared" si="7"/>
        <v>0.47545148737286907</v>
      </c>
      <c r="T24" s="32">
        <f t="shared" si="8"/>
        <v>0.32760940883137751</v>
      </c>
    </row>
    <row r="25" spans="1:20" x14ac:dyDescent="0.25">
      <c r="A25" s="17">
        <v>0.53302321631527194</v>
      </c>
      <c r="B25" s="18">
        <v>19</v>
      </c>
      <c r="C25" s="19">
        <v>0.82373712353074235</v>
      </c>
      <c r="D25" s="20">
        <f t="shared" si="11"/>
        <v>21.072103131565253</v>
      </c>
      <c r="E25" s="21">
        <f t="shared" si="11"/>
        <v>0.82714858500750976</v>
      </c>
      <c r="F25" s="22">
        <f t="shared" si="1"/>
        <v>10.122477273278871</v>
      </c>
      <c r="G25" s="23">
        <f t="shared" si="12"/>
        <v>0.5</v>
      </c>
      <c r="H25" s="24">
        <f t="shared" si="12"/>
        <v>0.65</v>
      </c>
      <c r="I25" s="24">
        <f t="shared" si="12"/>
        <v>1E-3</v>
      </c>
      <c r="J25" s="24">
        <f t="shared" si="2"/>
        <v>20.554804791094469</v>
      </c>
      <c r="K25" s="25">
        <f t="shared" si="3"/>
        <v>0.6081083898128693</v>
      </c>
      <c r="L25" s="26">
        <f t="shared" si="4"/>
        <v>0.60810838981286941</v>
      </c>
      <c r="M25" s="27">
        <f t="shared" si="13"/>
        <v>0.62999999999999967</v>
      </c>
      <c r="N25" s="28">
        <f t="shared" si="13"/>
        <v>0.66</v>
      </c>
      <c r="O25" s="28">
        <f t="shared" si="13"/>
        <v>1E-3</v>
      </c>
      <c r="P25" s="29">
        <f t="shared" si="13"/>
        <v>51.232309697493548</v>
      </c>
      <c r="Q25" s="29">
        <f t="shared" si="5"/>
        <v>0.62586872144939421</v>
      </c>
      <c r="R25" s="30">
        <f t="shared" si="6"/>
        <v>0.62586872144939421</v>
      </c>
      <c r="S25" s="31">
        <f t="shared" si="7"/>
        <v>0.48037337374814593</v>
      </c>
      <c r="T25" s="32">
        <f t="shared" si="8"/>
        <v>0.32357875084723314</v>
      </c>
    </row>
    <row r="26" spans="1:20" ht="15.75" thickBot="1" x14ac:dyDescent="0.3">
      <c r="A26" s="33">
        <v>0.53495008589538529</v>
      </c>
      <c r="B26" s="34">
        <v>20</v>
      </c>
      <c r="C26" s="35">
        <v>0.65856135562379137</v>
      </c>
      <c r="D26" s="36">
        <f t="shared" si="11"/>
        <v>22.314355131420971</v>
      </c>
      <c r="E26" s="37">
        <f t="shared" si="11"/>
        <v>0.66073943886224673</v>
      </c>
      <c r="F26" s="38">
        <f t="shared" si="1"/>
        <v>10.826807846279362</v>
      </c>
      <c r="G26" s="39">
        <f t="shared" si="12"/>
        <v>0.5</v>
      </c>
      <c r="H26" s="40">
        <f t="shared" si="12"/>
        <v>0.65</v>
      </c>
      <c r="I26" s="40">
        <f t="shared" si="12"/>
        <v>1E-3</v>
      </c>
      <c r="J26" s="40">
        <f t="shared" si="2"/>
        <v>20.554804791094469</v>
      </c>
      <c r="K26" s="41">
        <f t="shared" si="3"/>
        <v>0.60921694067392673</v>
      </c>
      <c r="L26" s="42">
        <f t="shared" si="4"/>
        <v>0.60921694067392673</v>
      </c>
      <c r="M26" s="43">
        <f t="shared" si="13"/>
        <v>0.62999999999999967</v>
      </c>
      <c r="N26" s="44">
        <f t="shared" si="13"/>
        <v>0.66</v>
      </c>
      <c r="O26" s="44">
        <f t="shared" si="13"/>
        <v>1E-3</v>
      </c>
      <c r="P26" s="45">
        <f t="shared" si="13"/>
        <v>51.232309697493548</v>
      </c>
      <c r="Q26" s="45">
        <f t="shared" si="5"/>
        <v>0.62721457114929413</v>
      </c>
      <c r="R26" s="46">
        <f t="shared" si="6"/>
        <v>0.62721457114929402</v>
      </c>
      <c r="S26" s="47">
        <f t="shared" si="7"/>
        <v>0.48519474493054349</v>
      </c>
      <c r="T26" s="48">
        <f t="shared" si="8"/>
        <v>0.31977665615615875</v>
      </c>
    </row>
    <row r="30" spans="1:20" x14ac:dyDescent="0.25">
      <c r="I30" s="49">
        <f>(H4/2)</f>
        <v>0.32500000000000001</v>
      </c>
    </row>
    <row r="31" spans="1:20" x14ac:dyDescent="0.25">
      <c r="I31" s="49">
        <f>I30</f>
        <v>0.32500000000000001</v>
      </c>
    </row>
    <row r="32" spans="1:20" x14ac:dyDescent="0.25">
      <c r="I32" s="49">
        <f t="shared" ref="I32:I51" si="14">I31</f>
        <v>0.32500000000000001</v>
      </c>
    </row>
    <row r="33" spans="9:9" x14ac:dyDescent="0.25">
      <c r="I33" s="49">
        <f t="shared" si="14"/>
        <v>0.32500000000000001</v>
      </c>
    </row>
    <row r="34" spans="9:9" x14ac:dyDescent="0.25">
      <c r="I34" s="49">
        <f t="shared" si="14"/>
        <v>0.32500000000000001</v>
      </c>
    </row>
    <row r="35" spans="9:9" x14ac:dyDescent="0.25">
      <c r="I35" s="49">
        <f t="shared" si="14"/>
        <v>0.32500000000000001</v>
      </c>
    </row>
    <row r="36" spans="9:9" x14ac:dyDescent="0.25">
      <c r="I36" s="49">
        <f t="shared" si="14"/>
        <v>0.32500000000000001</v>
      </c>
    </row>
    <row r="37" spans="9:9" x14ac:dyDescent="0.25">
      <c r="I37" s="49">
        <f t="shared" si="14"/>
        <v>0.32500000000000001</v>
      </c>
    </row>
    <row r="38" spans="9:9" x14ac:dyDescent="0.25">
      <c r="I38" s="49">
        <f t="shared" si="14"/>
        <v>0.32500000000000001</v>
      </c>
    </row>
    <row r="39" spans="9:9" x14ac:dyDescent="0.25">
      <c r="I39" s="49">
        <f t="shared" si="14"/>
        <v>0.32500000000000001</v>
      </c>
    </row>
    <row r="40" spans="9:9" x14ac:dyDescent="0.25">
      <c r="I40" s="49">
        <f t="shared" si="14"/>
        <v>0.32500000000000001</v>
      </c>
    </row>
    <row r="41" spans="9:9" x14ac:dyDescent="0.25">
      <c r="I41" s="49">
        <f>I40</f>
        <v>0.32500000000000001</v>
      </c>
    </row>
    <row r="42" spans="9:9" x14ac:dyDescent="0.25">
      <c r="I42" s="49">
        <f t="shared" si="14"/>
        <v>0.32500000000000001</v>
      </c>
    </row>
    <row r="43" spans="9:9" x14ac:dyDescent="0.25">
      <c r="I43" s="49">
        <f t="shared" si="14"/>
        <v>0.32500000000000001</v>
      </c>
    </row>
    <row r="44" spans="9:9" x14ac:dyDescent="0.25">
      <c r="I44" s="49">
        <f t="shared" si="14"/>
        <v>0.32500000000000001</v>
      </c>
    </row>
    <row r="45" spans="9:9" x14ac:dyDescent="0.25">
      <c r="I45" s="49">
        <f t="shared" si="14"/>
        <v>0.32500000000000001</v>
      </c>
    </row>
    <row r="46" spans="9:9" x14ac:dyDescent="0.25">
      <c r="I46" s="49">
        <f t="shared" si="14"/>
        <v>0.32500000000000001</v>
      </c>
    </row>
    <row r="47" spans="9:9" x14ac:dyDescent="0.25">
      <c r="I47" s="49">
        <f t="shared" si="14"/>
        <v>0.32500000000000001</v>
      </c>
    </row>
    <row r="48" spans="9:9" x14ac:dyDescent="0.25">
      <c r="I48" s="49">
        <f t="shared" si="14"/>
        <v>0.32500000000000001</v>
      </c>
    </row>
    <row r="49" spans="9:9" x14ac:dyDescent="0.25">
      <c r="I49" s="49">
        <f t="shared" si="14"/>
        <v>0.32500000000000001</v>
      </c>
    </row>
    <row r="50" spans="9:9" x14ac:dyDescent="0.25">
      <c r="I50" s="49">
        <f t="shared" si="14"/>
        <v>0.32500000000000001</v>
      </c>
    </row>
    <row r="51" spans="9:9" x14ac:dyDescent="0.25">
      <c r="I51" s="49">
        <f t="shared" si="14"/>
        <v>0.32500000000000001</v>
      </c>
    </row>
  </sheetData>
  <mergeCells count="6">
    <mergeCell ref="S2:T2"/>
    <mergeCell ref="A1:P1"/>
    <mergeCell ref="A2:C2"/>
    <mergeCell ref="D2:F2"/>
    <mergeCell ref="G2:L2"/>
    <mergeCell ref="M2:R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114300</xdr:colOff>
                <xdr:row>1</xdr:row>
                <xdr:rowOff>762000</xdr:rowOff>
              </from>
              <to>
                <xdr:col>6</xdr:col>
                <xdr:colOff>676275</xdr:colOff>
                <xdr:row>1</xdr:row>
                <xdr:rowOff>1143000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6</xdr:col>
                <xdr:colOff>95250</xdr:colOff>
                <xdr:row>1</xdr:row>
                <xdr:rowOff>1209675</xdr:rowOff>
              </from>
              <to>
                <xdr:col>6</xdr:col>
                <xdr:colOff>695325</xdr:colOff>
                <xdr:row>1</xdr:row>
                <xdr:rowOff>1571625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autoPict="0" r:id="rId9">
            <anchor moveWithCells="1">
              <from>
                <xdr:col>7</xdr:col>
                <xdr:colOff>76200</xdr:colOff>
                <xdr:row>1</xdr:row>
                <xdr:rowOff>752475</xdr:rowOff>
              </from>
              <to>
                <xdr:col>7</xdr:col>
                <xdr:colOff>695325</xdr:colOff>
                <xdr:row>1</xdr:row>
                <xdr:rowOff>1162050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8" r:id="rId10" name="CommandButton4">
          <controlPr defaultSize="0" autoLine="0" r:id="rId11">
            <anchor moveWithCells="1">
              <from>
                <xdr:col>7</xdr:col>
                <xdr:colOff>76200</xdr:colOff>
                <xdr:row>1</xdr:row>
                <xdr:rowOff>1209675</xdr:rowOff>
              </from>
              <to>
                <xdr:col>7</xdr:col>
                <xdr:colOff>714375</xdr:colOff>
                <xdr:row>1</xdr:row>
                <xdr:rowOff>1590675</xdr:rowOff>
              </to>
            </anchor>
          </controlPr>
        </control>
      </mc:Choice>
      <mc:Fallback>
        <control shapeId="1028" r:id="rId10" name="CommandButton4"/>
      </mc:Fallback>
    </mc:AlternateContent>
    <mc:AlternateContent xmlns:mc="http://schemas.openxmlformats.org/markup-compatibility/2006">
      <mc:Choice Requires="x14">
        <control shapeId="1029" r:id="rId12" name="CommandButton5">
          <controlPr defaultSize="0" autoLine="0" r:id="rId13">
            <anchor moveWithCells="1">
              <from>
                <xdr:col>8</xdr:col>
                <xdr:colOff>85725</xdr:colOff>
                <xdr:row>1</xdr:row>
                <xdr:rowOff>762000</xdr:rowOff>
              </from>
              <to>
                <xdr:col>8</xdr:col>
                <xdr:colOff>695325</xdr:colOff>
                <xdr:row>1</xdr:row>
                <xdr:rowOff>1162050</xdr:rowOff>
              </to>
            </anchor>
          </controlPr>
        </control>
      </mc:Choice>
      <mc:Fallback>
        <control shapeId="1029" r:id="rId12" name="CommandButton5"/>
      </mc:Fallback>
    </mc:AlternateContent>
    <mc:AlternateContent xmlns:mc="http://schemas.openxmlformats.org/markup-compatibility/2006">
      <mc:Choice Requires="x14">
        <control shapeId="1030" r:id="rId14" name="CommandButton6">
          <controlPr defaultSize="0" autoLine="0" r:id="rId15">
            <anchor moveWithCells="1">
              <from>
                <xdr:col>8</xdr:col>
                <xdr:colOff>95250</xdr:colOff>
                <xdr:row>1</xdr:row>
                <xdr:rowOff>1219200</xdr:rowOff>
              </from>
              <to>
                <xdr:col>8</xdr:col>
                <xdr:colOff>695325</xdr:colOff>
                <xdr:row>1</xdr:row>
                <xdr:rowOff>1571625</xdr:rowOff>
              </to>
            </anchor>
          </controlPr>
        </control>
      </mc:Choice>
      <mc:Fallback>
        <control shapeId="1030" r:id="rId14" name="CommandButton6"/>
      </mc:Fallback>
    </mc:AlternateContent>
    <mc:AlternateContent xmlns:mc="http://schemas.openxmlformats.org/markup-compatibility/2006">
      <mc:Choice Requires="x14">
        <control shapeId="1031" r:id="rId16" name="CommandButton7">
          <controlPr defaultSize="0" autoLine="0" r:id="rId17">
            <anchor moveWithCells="1">
              <from>
                <xdr:col>12</xdr:col>
                <xdr:colOff>104775</xdr:colOff>
                <xdr:row>1</xdr:row>
                <xdr:rowOff>762000</xdr:rowOff>
              </from>
              <to>
                <xdr:col>12</xdr:col>
                <xdr:colOff>638175</xdr:colOff>
                <xdr:row>1</xdr:row>
                <xdr:rowOff>1114425</xdr:rowOff>
              </to>
            </anchor>
          </controlPr>
        </control>
      </mc:Choice>
      <mc:Fallback>
        <control shapeId="1031" r:id="rId16" name="CommandButton7"/>
      </mc:Fallback>
    </mc:AlternateContent>
    <mc:AlternateContent xmlns:mc="http://schemas.openxmlformats.org/markup-compatibility/2006">
      <mc:Choice Requires="x14">
        <control shapeId="1032" r:id="rId18" name="CommandButton8">
          <controlPr defaultSize="0" autoLine="0" r:id="rId19">
            <anchor moveWithCells="1">
              <from>
                <xdr:col>12</xdr:col>
                <xdr:colOff>104775</xdr:colOff>
                <xdr:row>1</xdr:row>
                <xdr:rowOff>1276350</xdr:rowOff>
              </from>
              <to>
                <xdr:col>12</xdr:col>
                <xdr:colOff>647700</xdr:colOff>
                <xdr:row>1</xdr:row>
                <xdr:rowOff>1609725</xdr:rowOff>
              </to>
            </anchor>
          </controlPr>
        </control>
      </mc:Choice>
      <mc:Fallback>
        <control shapeId="1032" r:id="rId18" name="CommandButton8"/>
      </mc:Fallback>
    </mc:AlternateContent>
    <mc:AlternateContent xmlns:mc="http://schemas.openxmlformats.org/markup-compatibility/2006">
      <mc:Choice Requires="x14">
        <control shapeId="1033" r:id="rId20" name="CommandButton9">
          <controlPr defaultSize="0" autoLine="0" r:id="rId21">
            <anchor moveWithCells="1">
              <from>
                <xdr:col>13</xdr:col>
                <xdr:colOff>47625</xdr:colOff>
                <xdr:row>1</xdr:row>
                <xdr:rowOff>762000</xdr:rowOff>
              </from>
              <to>
                <xdr:col>13</xdr:col>
                <xdr:colOff>714375</xdr:colOff>
                <xdr:row>1</xdr:row>
                <xdr:rowOff>1104900</xdr:rowOff>
              </to>
            </anchor>
          </controlPr>
        </control>
      </mc:Choice>
      <mc:Fallback>
        <control shapeId="1033" r:id="rId20" name="CommandButton9"/>
      </mc:Fallback>
    </mc:AlternateContent>
    <mc:AlternateContent xmlns:mc="http://schemas.openxmlformats.org/markup-compatibility/2006">
      <mc:Choice Requires="x14">
        <control shapeId="1034" r:id="rId22" name="CommandButton10">
          <controlPr defaultSize="0" autoLine="0" r:id="rId23">
            <anchor moveWithCells="1">
              <from>
                <xdr:col>13</xdr:col>
                <xdr:colOff>66675</xdr:colOff>
                <xdr:row>1</xdr:row>
                <xdr:rowOff>1276350</xdr:rowOff>
              </from>
              <to>
                <xdr:col>13</xdr:col>
                <xdr:colOff>714375</xdr:colOff>
                <xdr:row>1</xdr:row>
                <xdr:rowOff>1628775</xdr:rowOff>
              </to>
            </anchor>
          </controlPr>
        </control>
      </mc:Choice>
      <mc:Fallback>
        <control shapeId="1034" r:id="rId22" name="CommandButton10"/>
      </mc:Fallback>
    </mc:AlternateContent>
    <mc:AlternateContent xmlns:mc="http://schemas.openxmlformats.org/markup-compatibility/2006">
      <mc:Choice Requires="x14">
        <control shapeId="1035" r:id="rId24" name="CommandButton11">
          <controlPr defaultSize="0" autoLine="0" r:id="rId25">
            <anchor moveWithCells="1">
              <from>
                <xdr:col>14</xdr:col>
                <xdr:colOff>57150</xdr:colOff>
                <xdr:row>1</xdr:row>
                <xdr:rowOff>781050</xdr:rowOff>
              </from>
              <to>
                <xdr:col>14</xdr:col>
                <xdr:colOff>742950</xdr:colOff>
                <xdr:row>1</xdr:row>
                <xdr:rowOff>1143000</xdr:rowOff>
              </to>
            </anchor>
          </controlPr>
        </control>
      </mc:Choice>
      <mc:Fallback>
        <control shapeId="1035" r:id="rId24" name="CommandButton11"/>
      </mc:Fallback>
    </mc:AlternateContent>
    <mc:AlternateContent xmlns:mc="http://schemas.openxmlformats.org/markup-compatibility/2006">
      <mc:Choice Requires="x14">
        <control shapeId="1036" r:id="rId26" name="CommandButton12">
          <controlPr defaultSize="0" autoLine="0" r:id="rId27">
            <anchor moveWithCells="1">
              <from>
                <xdr:col>14</xdr:col>
                <xdr:colOff>47625</xdr:colOff>
                <xdr:row>1</xdr:row>
                <xdr:rowOff>1257300</xdr:rowOff>
              </from>
              <to>
                <xdr:col>14</xdr:col>
                <xdr:colOff>742950</xdr:colOff>
                <xdr:row>1</xdr:row>
                <xdr:rowOff>1590675</xdr:rowOff>
              </to>
            </anchor>
          </controlPr>
        </control>
      </mc:Choice>
      <mc:Fallback>
        <control shapeId="1036" r:id="rId26" name="CommandButton1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CARLOS BÁEZ</dc:creator>
  <cp:lastModifiedBy>ING. CARLOS BÁEZ</cp:lastModifiedBy>
  <dcterms:created xsi:type="dcterms:W3CDTF">2018-10-26T04:33:57Z</dcterms:created>
  <dcterms:modified xsi:type="dcterms:W3CDTF">2018-10-29T21:24:03Z</dcterms:modified>
</cp:coreProperties>
</file>