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480" windowHeight="9195" tabRatio="598" activeTab="0"/>
  </bookViews>
  <sheets>
    <sheet name="Analisis de primera ley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<sst xmlns="http://schemas.openxmlformats.org/spreadsheetml/2006/main" count="41" uniqueCount="34">
  <si>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%</t>
  </si>
  <si>
    <t>m</t>
  </si>
  <si>
    <t>C</t>
  </si>
  <si>
    <t>P</t>
  </si>
  <si>
    <t>h</t>
  </si>
  <si>
    <t>s</t>
  </si>
  <si>
    <t>kW</t>
  </si>
  <si>
    <t>T</t>
  </si>
  <si>
    <t>kPa</t>
  </si>
  <si>
    <t>kJ/kg K</t>
  </si>
  <si>
    <t>kg/s</t>
  </si>
  <si>
    <t>T1</t>
  </si>
  <si>
    <t>T2</t>
  </si>
  <si>
    <t>T3</t>
  </si>
  <si>
    <t>Promedio</t>
  </si>
  <si>
    <t xml:space="preserve">kJ/kg </t>
  </si>
  <si>
    <t>Qentrada</t>
  </si>
  <si>
    <t>Qsalida</t>
  </si>
  <si>
    <t>x</t>
  </si>
  <si>
    <t>2s</t>
  </si>
  <si>
    <t>COP</t>
  </si>
  <si>
    <t>Flujo masico</t>
  </si>
  <si>
    <t>Energia promedio medida en compresor</t>
  </si>
  <si>
    <t>Energia disipada en evaporador</t>
  </si>
  <si>
    <t>Energia dispada en condensador</t>
  </si>
  <si>
    <t>Calor ganado de 7-8</t>
  </si>
  <si>
    <t>Energia calculada en compresor 8-1</t>
  </si>
  <si>
    <t>Calor perdido de 3-4</t>
  </si>
  <si>
    <t>Calor perdido de 1-2</t>
  </si>
  <si>
    <t>Balnace de energia</t>
  </si>
  <si>
    <t>Analisis de primera ley de la termodinamica</t>
  </si>
  <si>
    <t>Estados energeticos</t>
  </si>
  <si>
    <t>Temperaturas medidas</t>
  </si>
  <si>
    <t xml:space="preserve">Esquema del sistema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</si>
</sst>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"/>
    <numFmt numFmtId="190" formatCode="0.0000E+00"/>
    <numFmt numFmtId="191" formatCode="0.0"/>
    <numFmt numFmtId="192" formatCode="0.00000E+00"/>
    <numFmt numFmtId="193" formatCode="0.000000E+00"/>
    <numFmt numFmtId="194" formatCode="[$€-2]\ #,##0.00_);[Red]\([$€-2]\ #,##0.00\)"/>
    <numFmt numFmtId="195" formatCode="0.000"/>
    <numFmt numFmtId="196" formatCode="0.0000000"/>
    <numFmt numFmtId="197" formatCode="0.00000"/>
    <numFmt numFmtId="198" formatCode="&quot;Ja&quot;;&quot;Ja&quot;;&quot;Nej&quot;"/>
    <numFmt numFmtId="199" formatCode="&quot;Sant&quot;;&quot;Sant&quot;;&quot;Falskt&quot;"/>
    <numFmt numFmtId="200" formatCode="&quot;På&quot;;&quot;På&quot;;&quot;Av&quot;"/>
    <numFmt numFmtId="201" formatCode="0.0000000E+00"/>
    <numFmt numFmtId="202" formatCode="#,##0.00000"/>
    <numFmt numFmtId="203" formatCode="#,##0.0000"/>
    <numFmt numFmtId="204" formatCode="#,##0.0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53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53" applyFont="1" applyFill="1" applyBorder="1">
      <alignment/>
      <protection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0" xfId="53" applyFont="1" applyFill="1" applyBorder="1">
      <alignment/>
      <protection/>
    </xf>
    <xf numFmtId="0" fontId="1" fillId="0" borderId="1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53" applyFont="1" applyFill="1" applyBorder="1">
      <alignment/>
      <protection/>
    </xf>
    <xf numFmtId="0" fontId="0" fillId="33" borderId="12" xfId="0" applyFill="1" applyBorder="1" applyAlignment="1">
      <alignment/>
    </xf>
    <xf numFmtId="0" fontId="40" fillId="33" borderId="13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25</xdr:row>
      <xdr:rowOff>133350</xdr:rowOff>
    </xdr:from>
    <xdr:to>
      <xdr:col>5</xdr:col>
      <xdr:colOff>228600</xdr:colOff>
      <xdr:row>28</xdr:row>
      <xdr:rowOff>142875</xdr:rowOff>
    </xdr:to>
    <xdr:sp>
      <xdr:nvSpPr>
        <xdr:cNvPr id="1" name="1 Rectángulo"/>
        <xdr:cNvSpPr>
          <a:spLocks/>
        </xdr:cNvSpPr>
      </xdr:nvSpPr>
      <xdr:spPr>
        <a:xfrm>
          <a:off x="1790700" y="4181475"/>
          <a:ext cx="2247900" cy="495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25</xdr:row>
      <xdr:rowOff>133350</xdr:rowOff>
    </xdr:from>
    <xdr:to>
      <xdr:col>5</xdr:col>
      <xdr:colOff>228600</xdr:colOff>
      <xdr:row>28</xdr:row>
      <xdr:rowOff>142875</xdr:rowOff>
    </xdr:to>
    <xdr:sp>
      <xdr:nvSpPr>
        <xdr:cNvPr id="2" name="3 Rectángulo"/>
        <xdr:cNvSpPr>
          <a:spLocks/>
        </xdr:cNvSpPr>
      </xdr:nvSpPr>
      <xdr:spPr>
        <a:xfrm>
          <a:off x="1790700" y="4181475"/>
          <a:ext cx="2247900" cy="495300"/>
        </a:xfrm>
        <a:prstGeom prst="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CONDENSADOR</a:t>
          </a:r>
        </a:p>
      </xdr:txBody>
    </xdr:sp>
    <xdr:clientData/>
  </xdr:twoCellAnchor>
  <xdr:twoCellAnchor>
    <xdr:from>
      <xdr:col>2</xdr:col>
      <xdr:colOff>285750</xdr:colOff>
      <xdr:row>42</xdr:row>
      <xdr:rowOff>142875</xdr:rowOff>
    </xdr:from>
    <xdr:to>
      <xdr:col>5</xdr:col>
      <xdr:colOff>247650</xdr:colOff>
      <xdr:row>45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809750" y="6943725"/>
          <a:ext cx="2247900" cy="495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EVAPORADOR</a:t>
          </a:r>
        </a:p>
      </xdr:txBody>
    </xdr:sp>
    <xdr:clientData/>
  </xdr:twoCellAnchor>
  <xdr:twoCellAnchor>
    <xdr:from>
      <xdr:col>1</xdr:col>
      <xdr:colOff>76200</xdr:colOff>
      <xdr:row>33</xdr:row>
      <xdr:rowOff>9525</xdr:rowOff>
    </xdr:from>
    <xdr:to>
      <xdr:col>1</xdr:col>
      <xdr:colOff>495300</xdr:colOff>
      <xdr:row>36</xdr:row>
      <xdr:rowOff>57150</xdr:rowOff>
    </xdr:to>
    <xdr:sp>
      <xdr:nvSpPr>
        <xdr:cNvPr id="4" name="5 Intercalar"/>
        <xdr:cNvSpPr>
          <a:spLocks/>
        </xdr:cNvSpPr>
      </xdr:nvSpPr>
      <xdr:spPr>
        <a:xfrm>
          <a:off x="838200" y="5353050"/>
          <a:ext cx="419100" cy="533400"/>
        </a:xfrm>
        <a:prstGeom prst="flowChartCollate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33</xdr:row>
      <xdr:rowOff>9525</xdr:rowOff>
    </xdr:from>
    <xdr:to>
      <xdr:col>6</xdr:col>
      <xdr:colOff>542925</xdr:colOff>
      <xdr:row>36</xdr:row>
      <xdr:rowOff>28575</xdr:rowOff>
    </xdr:to>
    <xdr:sp>
      <xdr:nvSpPr>
        <xdr:cNvPr id="5" name="6 Bisel"/>
        <xdr:cNvSpPr>
          <a:spLocks/>
        </xdr:cNvSpPr>
      </xdr:nvSpPr>
      <xdr:spPr>
        <a:xfrm>
          <a:off x="4029075" y="5353050"/>
          <a:ext cx="1085850" cy="504825"/>
        </a:xfrm>
        <a:prstGeom prst="bevel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COMPRESOR</a:t>
          </a:r>
        </a:p>
      </xdr:txBody>
    </xdr:sp>
    <xdr:clientData/>
  </xdr:twoCellAnchor>
  <xdr:twoCellAnchor>
    <xdr:from>
      <xdr:col>1</xdr:col>
      <xdr:colOff>285750</xdr:colOff>
      <xdr:row>36</xdr:row>
      <xdr:rowOff>76200</xdr:rowOff>
    </xdr:from>
    <xdr:to>
      <xdr:col>2</xdr:col>
      <xdr:colOff>276225</xdr:colOff>
      <xdr:row>44</xdr:row>
      <xdr:rowOff>66675</xdr:rowOff>
    </xdr:to>
    <xdr:sp>
      <xdr:nvSpPr>
        <xdr:cNvPr id="6" name="7 Conector recto de flecha"/>
        <xdr:cNvSpPr>
          <a:spLocks/>
        </xdr:cNvSpPr>
      </xdr:nvSpPr>
      <xdr:spPr>
        <a:xfrm>
          <a:off x="1047750" y="5905500"/>
          <a:ext cx="752475" cy="12858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36</xdr:row>
      <xdr:rowOff>38100</xdr:rowOff>
    </xdr:from>
    <xdr:to>
      <xdr:col>6</xdr:col>
      <xdr:colOff>0</xdr:colOff>
      <xdr:row>44</xdr:row>
      <xdr:rowOff>66675</xdr:rowOff>
    </xdr:to>
    <xdr:sp>
      <xdr:nvSpPr>
        <xdr:cNvPr id="7" name="8 Conector recto de flecha"/>
        <xdr:cNvSpPr>
          <a:spLocks/>
        </xdr:cNvSpPr>
      </xdr:nvSpPr>
      <xdr:spPr>
        <a:xfrm flipV="1">
          <a:off x="4067175" y="5867400"/>
          <a:ext cx="504825" cy="13239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57150</xdr:rowOff>
    </xdr:from>
    <xdr:to>
      <xdr:col>6</xdr:col>
      <xdr:colOff>0</xdr:colOff>
      <xdr:row>33</xdr:row>
      <xdr:rowOff>0</xdr:rowOff>
    </xdr:to>
    <xdr:sp>
      <xdr:nvSpPr>
        <xdr:cNvPr id="8" name="9 Conector recto de flecha"/>
        <xdr:cNvSpPr>
          <a:spLocks/>
        </xdr:cNvSpPr>
      </xdr:nvSpPr>
      <xdr:spPr>
        <a:xfrm flipH="1" flipV="1">
          <a:off x="4057650" y="4429125"/>
          <a:ext cx="514350" cy="9144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27</xdr:row>
      <xdr:rowOff>57150</xdr:rowOff>
    </xdr:from>
    <xdr:to>
      <xdr:col>2</xdr:col>
      <xdr:colOff>247650</xdr:colOff>
      <xdr:row>32</xdr:row>
      <xdr:rowOff>152400</xdr:rowOff>
    </xdr:to>
    <xdr:sp>
      <xdr:nvSpPr>
        <xdr:cNvPr id="9" name="10 Conector recto de flecha"/>
        <xdr:cNvSpPr>
          <a:spLocks/>
        </xdr:cNvSpPr>
      </xdr:nvSpPr>
      <xdr:spPr>
        <a:xfrm flipH="1">
          <a:off x="1047750" y="4429125"/>
          <a:ext cx="723900" cy="9048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46</xdr:row>
      <xdr:rowOff>38100</xdr:rowOff>
    </xdr:from>
    <xdr:to>
      <xdr:col>3</xdr:col>
      <xdr:colOff>647700</xdr:colOff>
      <xdr:row>50</xdr:row>
      <xdr:rowOff>28575</xdr:rowOff>
    </xdr:to>
    <xdr:sp>
      <xdr:nvSpPr>
        <xdr:cNvPr id="10" name="11 Conector recto de flecha"/>
        <xdr:cNvSpPr>
          <a:spLocks/>
        </xdr:cNvSpPr>
      </xdr:nvSpPr>
      <xdr:spPr>
        <a:xfrm flipV="1">
          <a:off x="2933700" y="7486650"/>
          <a:ext cx="0" cy="6381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123825</xdr:rowOff>
    </xdr:from>
    <xdr:to>
      <xdr:col>3</xdr:col>
      <xdr:colOff>628650</xdr:colOff>
      <xdr:row>25</xdr:row>
      <xdr:rowOff>123825</xdr:rowOff>
    </xdr:to>
    <xdr:sp>
      <xdr:nvSpPr>
        <xdr:cNvPr id="11" name="12 Conector recto de flecha"/>
        <xdr:cNvSpPr>
          <a:spLocks/>
        </xdr:cNvSpPr>
      </xdr:nvSpPr>
      <xdr:spPr>
        <a:xfrm flipH="1" flipV="1">
          <a:off x="2905125" y="3686175"/>
          <a:ext cx="9525" cy="4857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48</xdr:row>
      <xdr:rowOff>0</xdr:rowOff>
    </xdr:from>
    <xdr:to>
      <xdr:col>3</xdr:col>
      <xdr:colOff>619125</xdr:colOff>
      <xdr:row>50</xdr:row>
      <xdr:rowOff>123825</xdr:rowOff>
    </xdr:to>
    <xdr:sp>
      <xdr:nvSpPr>
        <xdr:cNvPr id="12" name="13 Rombo"/>
        <xdr:cNvSpPr>
          <a:spLocks/>
        </xdr:cNvSpPr>
      </xdr:nvSpPr>
      <xdr:spPr>
        <a:xfrm>
          <a:off x="2209800" y="7772400"/>
          <a:ext cx="695325" cy="44767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28575</xdr:colOff>
      <xdr:row>22</xdr:row>
      <xdr:rowOff>142875</xdr:rowOff>
    </xdr:from>
    <xdr:to>
      <xdr:col>3</xdr:col>
      <xdr:colOff>533400</xdr:colOff>
      <xdr:row>25</xdr:row>
      <xdr:rowOff>123825</xdr:rowOff>
    </xdr:to>
    <xdr:sp>
      <xdr:nvSpPr>
        <xdr:cNvPr id="13" name="15 Rombo"/>
        <xdr:cNvSpPr>
          <a:spLocks/>
        </xdr:cNvSpPr>
      </xdr:nvSpPr>
      <xdr:spPr>
        <a:xfrm>
          <a:off x="2314575" y="3705225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552450</xdr:colOff>
      <xdr:row>34</xdr:row>
      <xdr:rowOff>66675</xdr:rowOff>
    </xdr:from>
    <xdr:to>
      <xdr:col>7</xdr:col>
      <xdr:colOff>304800</xdr:colOff>
      <xdr:row>34</xdr:row>
      <xdr:rowOff>66675</xdr:rowOff>
    </xdr:to>
    <xdr:sp>
      <xdr:nvSpPr>
        <xdr:cNvPr id="14" name="16 Conector recto de flecha"/>
        <xdr:cNvSpPr>
          <a:spLocks/>
        </xdr:cNvSpPr>
      </xdr:nvSpPr>
      <xdr:spPr>
        <a:xfrm flipH="1">
          <a:off x="5124450" y="5572125"/>
          <a:ext cx="514350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29</xdr:row>
      <xdr:rowOff>66675</xdr:rowOff>
    </xdr:from>
    <xdr:to>
      <xdr:col>6</xdr:col>
      <xdr:colOff>390525</xdr:colOff>
      <xdr:row>32</xdr:row>
      <xdr:rowOff>47625</xdr:rowOff>
    </xdr:to>
    <xdr:sp>
      <xdr:nvSpPr>
        <xdr:cNvPr id="15" name="17 Rombo"/>
        <xdr:cNvSpPr>
          <a:spLocks/>
        </xdr:cNvSpPr>
      </xdr:nvSpPr>
      <xdr:spPr>
        <a:xfrm>
          <a:off x="4457700" y="4762500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228600</xdr:colOff>
      <xdr:row>24</xdr:row>
      <xdr:rowOff>133350</xdr:rowOff>
    </xdr:from>
    <xdr:to>
      <xdr:col>5</xdr:col>
      <xdr:colOff>733425</xdr:colOff>
      <xdr:row>27</xdr:row>
      <xdr:rowOff>114300</xdr:rowOff>
    </xdr:to>
    <xdr:sp>
      <xdr:nvSpPr>
        <xdr:cNvPr id="16" name="18 Rombo"/>
        <xdr:cNvSpPr>
          <a:spLocks/>
        </xdr:cNvSpPr>
      </xdr:nvSpPr>
      <xdr:spPr>
        <a:xfrm>
          <a:off x="4038600" y="4019550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0</xdr:col>
      <xdr:colOff>542925</xdr:colOff>
      <xdr:row>29</xdr:row>
      <xdr:rowOff>142875</xdr:rowOff>
    </xdr:from>
    <xdr:to>
      <xdr:col>1</xdr:col>
      <xdr:colOff>285750</xdr:colOff>
      <xdr:row>32</xdr:row>
      <xdr:rowOff>123825</xdr:rowOff>
    </xdr:to>
    <xdr:sp>
      <xdr:nvSpPr>
        <xdr:cNvPr id="17" name="19 Rombo"/>
        <xdr:cNvSpPr>
          <a:spLocks/>
        </xdr:cNvSpPr>
      </xdr:nvSpPr>
      <xdr:spPr>
        <a:xfrm>
          <a:off x="542925" y="4838700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476250</xdr:colOff>
      <xdr:row>24</xdr:row>
      <xdr:rowOff>142875</xdr:rowOff>
    </xdr:from>
    <xdr:to>
      <xdr:col>2</xdr:col>
      <xdr:colOff>219075</xdr:colOff>
      <xdr:row>27</xdr:row>
      <xdr:rowOff>123825</xdr:rowOff>
    </xdr:to>
    <xdr:sp>
      <xdr:nvSpPr>
        <xdr:cNvPr id="18" name="20 Rombo"/>
        <xdr:cNvSpPr>
          <a:spLocks/>
        </xdr:cNvSpPr>
      </xdr:nvSpPr>
      <xdr:spPr>
        <a:xfrm>
          <a:off x="1238250" y="4029075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571500</xdr:colOff>
      <xdr:row>39</xdr:row>
      <xdr:rowOff>38100</xdr:rowOff>
    </xdr:to>
    <xdr:sp>
      <xdr:nvSpPr>
        <xdr:cNvPr id="19" name="23 Rombo"/>
        <xdr:cNvSpPr>
          <a:spLocks/>
        </xdr:cNvSpPr>
      </xdr:nvSpPr>
      <xdr:spPr>
        <a:xfrm>
          <a:off x="4638675" y="5886450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409575</xdr:colOff>
      <xdr:row>42</xdr:row>
      <xdr:rowOff>133350</xdr:rowOff>
    </xdr:from>
    <xdr:to>
      <xdr:col>6</xdr:col>
      <xdr:colOff>152400</xdr:colOff>
      <xdr:row>45</xdr:row>
      <xdr:rowOff>114300</xdr:rowOff>
    </xdr:to>
    <xdr:sp>
      <xdr:nvSpPr>
        <xdr:cNvPr id="20" name="24 Rombo"/>
        <xdr:cNvSpPr>
          <a:spLocks/>
        </xdr:cNvSpPr>
      </xdr:nvSpPr>
      <xdr:spPr>
        <a:xfrm>
          <a:off x="4219575" y="6934200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495300</xdr:colOff>
      <xdr:row>43</xdr:row>
      <xdr:rowOff>38100</xdr:rowOff>
    </xdr:from>
    <xdr:to>
      <xdr:col>2</xdr:col>
      <xdr:colOff>238125</xdr:colOff>
      <xdr:row>46</xdr:row>
      <xdr:rowOff>19050</xdr:rowOff>
    </xdr:to>
    <xdr:sp>
      <xdr:nvSpPr>
        <xdr:cNvPr id="21" name="25 Rombo"/>
        <xdr:cNvSpPr>
          <a:spLocks/>
        </xdr:cNvSpPr>
      </xdr:nvSpPr>
      <xdr:spPr>
        <a:xfrm>
          <a:off x="1257300" y="7000875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428625</xdr:colOff>
      <xdr:row>36</xdr:row>
      <xdr:rowOff>38100</xdr:rowOff>
    </xdr:from>
    <xdr:to>
      <xdr:col>1</xdr:col>
      <xdr:colOff>171450</xdr:colOff>
      <xdr:row>39</xdr:row>
      <xdr:rowOff>19050</xdr:rowOff>
    </xdr:to>
    <xdr:sp>
      <xdr:nvSpPr>
        <xdr:cNvPr id="22" name="26 Rombo"/>
        <xdr:cNvSpPr>
          <a:spLocks/>
        </xdr:cNvSpPr>
      </xdr:nvSpPr>
      <xdr:spPr>
        <a:xfrm>
          <a:off x="428625" y="5867400"/>
          <a:ext cx="504825" cy="4667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304800</xdr:colOff>
      <xdr:row>32</xdr:row>
      <xdr:rowOff>76200</xdr:rowOff>
    </xdr:from>
    <xdr:to>
      <xdr:col>8</xdr:col>
      <xdr:colOff>238125</xdr:colOff>
      <xdr:row>35</xdr:row>
      <xdr:rowOff>38100</xdr:rowOff>
    </xdr:to>
    <xdr:sp>
      <xdr:nvSpPr>
        <xdr:cNvPr id="23" name="27 Rombo"/>
        <xdr:cNvSpPr>
          <a:spLocks/>
        </xdr:cNvSpPr>
      </xdr:nvSpPr>
      <xdr:spPr>
        <a:xfrm>
          <a:off x="5638800" y="5257800"/>
          <a:ext cx="695325" cy="44767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0"/>
  <sheetViews>
    <sheetView tabSelected="1" zoomScale="75" zoomScaleNormal="75" zoomScalePageLayoutView="0" workbookViewId="0" topLeftCell="A7">
      <selection activeCell="K37" sqref="K37"/>
    </sheetView>
  </sheetViews>
  <sheetFormatPr defaultColWidth="11.421875" defaultRowHeight="12.75"/>
  <sheetData>
    <row r="2" spans="1:31" ht="12.75">
      <c r="A2" s="1" t="s">
        <v>30</v>
      </c>
      <c r="B2" s="1"/>
      <c r="AE2" s="1"/>
    </row>
    <row r="3" spans="6:31" ht="12.75">
      <c r="F3" s="2"/>
      <c r="Q3" s="20"/>
      <c r="R3" s="20"/>
      <c r="S3" s="20"/>
      <c r="T3" s="20"/>
      <c r="AE3" s="1"/>
    </row>
    <row r="4" spans="3:31" ht="12.75">
      <c r="C4" s="17" t="s">
        <v>32</v>
      </c>
      <c r="D4" s="22"/>
      <c r="E4" s="23"/>
      <c r="G4" s="17" t="s">
        <v>31</v>
      </c>
      <c r="H4" s="22"/>
      <c r="I4" s="22"/>
      <c r="J4" s="22"/>
      <c r="K4" s="22"/>
      <c r="L4" s="22"/>
      <c r="M4" s="23"/>
      <c r="O4" s="17" t="s">
        <v>29</v>
      </c>
      <c r="P4" s="18"/>
      <c r="Q4" s="18"/>
      <c r="R4" s="18"/>
      <c r="S4" s="19"/>
      <c r="AE4" s="1"/>
    </row>
    <row r="5" spans="3:36" ht="12.75">
      <c r="C5" s="11" t="s">
        <v>11</v>
      </c>
      <c r="D5" s="11" t="s">
        <v>12</v>
      </c>
      <c r="E5" s="11" t="s">
        <v>13</v>
      </c>
      <c r="F5" s="15"/>
      <c r="G5" s="4"/>
      <c r="H5" s="24" t="s">
        <v>3</v>
      </c>
      <c r="I5" s="24" t="s">
        <v>7</v>
      </c>
      <c r="J5" s="25" t="s">
        <v>18</v>
      </c>
      <c r="K5" s="25" t="s">
        <v>4</v>
      </c>
      <c r="L5" s="26" t="s">
        <v>5</v>
      </c>
      <c r="M5" s="26" t="s">
        <v>1</v>
      </c>
      <c r="O5" s="2" t="s">
        <v>22</v>
      </c>
      <c r="S5" s="16">
        <v>1.77</v>
      </c>
      <c r="T5" s="2" t="s">
        <v>6</v>
      </c>
      <c r="AE5" s="1"/>
      <c r="AJ5" s="2"/>
    </row>
    <row r="6" spans="3:36" ht="12.75">
      <c r="C6" s="3">
        <v>57.6</v>
      </c>
      <c r="D6" s="3">
        <v>30.9</v>
      </c>
      <c r="E6" s="3">
        <v>30</v>
      </c>
      <c r="F6" s="8"/>
      <c r="G6" s="4"/>
      <c r="H6" s="5" t="s">
        <v>8</v>
      </c>
      <c r="I6" s="5" t="s">
        <v>2</v>
      </c>
      <c r="J6" s="5" t="s">
        <v>0</v>
      </c>
      <c r="K6" s="12" t="s">
        <v>15</v>
      </c>
      <c r="L6" s="12" t="s">
        <v>9</v>
      </c>
      <c r="M6" s="12" t="s">
        <v>10</v>
      </c>
      <c r="O6" s="1" t="s">
        <v>21</v>
      </c>
      <c r="S6" s="7">
        <f>(S5)/(K7-K15)</f>
        <v>0.008194444444444445</v>
      </c>
      <c r="T6" s="2" t="s">
        <v>10</v>
      </c>
      <c r="AE6" s="1"/>
      <c r="AJ6" s="2"/>
    </row>
    <row r="7" spans="3:36" ht="12.75">
      <c r="C7" s="3">
        <v>49.3</v>
      </c>
      <c r="D7" s="3">
        <v>32.2</v>
      </c>
      <c r="E7" s="3">
        <v>32.6</v>
      </c>
      <c r="F7" s="8"/>
      <c r="G7" s="5">
        <v>1</v>
      </c>
      <c r="H7" s="7">
        <f>1220</f>
        <v>1220</v>
      </c>
      <c r="I7" s="7">
        <f>(C6)</f>
        <v>57.6</v>
      </c>
      <c r="J7" s="7"/>
      <c r="K7" s="7">
        <v>321</v>
      </c>
      <c r="L7" s="7">
        <v>0.96</v>
      </c>
      <c r="M7" s="7">
        <f>(S6)</f>
        <v>0.008194444444444445</v>
      </c>
      <c r="O7" s="2" t="s">
        <v>23</v>
      </c>
      <c r="S7" s="7">
        <f>(K13-K14)*S6</f>
        <v>1.8273611111111112</v>
      </c>
      <c r="T7" s="2" t="s">
        <v>6</v>
      </c>
      <c r="AE7" s="1"/>
      <c r="AJ7" s="2"/>
    </row>
    <row r="8" spans="3:36" ht="12.75">
      <c r="C8" s="3">
        <v>31.6</v>
      </c>
      <c r="D8" s="3">
        <v>32</v>
      </c>
      <c r="E8" s="3">
        <v>32.1</v>
      </c>
      <c r="F8" s="8"/>
      <c r="G8" s="5">
        <v>2</v>
      </c>
      <c r="H8" s="7">
        <f>1220</f>
        <v>1220</v>
      </c>
      <c r="I8" s="7">
        <f>(C11)</f>
        <v>37.2</v>
      </c>
      <c r="J8" s="7"/>
      <c r="K8" s="7">
        <v>315</v>
      </c>
      <c r="L8" s="7">
        <v>0.96</v>
      </c>
      <c r="M8" s="7">
        <f>S6</f>
        <v>0.008194444444444445</v>
      </c>
      <c r="O8" s="2" t="s">
        <v>24</v>
      </c>
      <c r="S8" s="7">
        <f>(K8-K10)*S6</f>
        <v>0.6145833333333334</v>
      </c>
      <c r="T8" s="2" t="s">
        <v>6</v>
      </c>
      <c r="AE8" s="1"/>
      <c r="AJ8" s="2"/>
    </row>
    <row r="9" spans="3:20" ht="12.75">
      <c r="C9" s="3">
        <v>39.3</v>
      </c>
      <c r="D9" s="3">
        <v>30</v>
      </c>
      <c r="E9" s="3">
        <v>31.1</v>
      </c>
      <c r="F9" s="8"/>
      <c r="G9" s="13" t="s">
        <v>19</v>
      </c>
      <c r="H9" s="7"/>
      <c r="I9" s="7"/>
      <c r="J9" s="7"/>
      <c r="K9" s="7"/>
      <c r="L9" s="7">
        <f>(L7)</f>
        <v>0.96</v>
      </c>
      <c r="M9" s="7">
        <f>S6</f>
        <v>0.008194444444444445</v>
      </c>
      <c r="O9" s="2" t="s">
        <v>27</v>
      </c>
      <c r="S9" s="7">
        <f>(K11-K10)*S6</f>
        <v>0.36875</v>
      </c>
      <c r="T9" s="2" t="s">
        <v>6</v>
      </c>
    </row>
    <row r="10" spans="3:20" ht="12.75">
      <c r="C10" s="3">
        <v>39.8</v>
      </c>
      <c r="D10" s="3">
        <v>34.5</v>
      </c>
      <c r="E10" s="3">
        <v>32.8</v>
      </c>
      <c r="F10" s="8"/>
      <c r="G10" s="5">
        <v>3</v>
      </c>
      <c r="H10" s="7">
        <v>1220</v>
      </c>
      <c r="I10" s="7">
        <f>(D11)</f>
        <v>35.5</v>
      </c>
      <c r="J10" s="7">
        <v>0</v>
      </c>
      <c r="K10" s="7">
        <v>240</v>
      </c>
      <c r="L10" s="7">
        <v>0.882</v>
      </c>
      <c r="M10" s="7">
        <f>S6</f>
        <v>0.008194444444444445</v>
      </c>
      <c r="O10" s="2" t="s">
        <v>25</v>
      </c>
      <c r="S10" s="7">
        <f>(K15-K14)*S6</f>
        <v>0.3523611111111111</v>
      </c>
      <c r="T10" s="2" t="s">
        <v>6</v>
      </c>
    </row>
    <row r="11" spans="3:20" ht="12.75">
      <c r="C11" s="3">
        <v>37.2</v>
      </c>
      <c r="D11" s="3">
        <v>35.5</v>
      </c>
      <c r="E11" s="3"/>
      <c r="F11" s="8"/>
      <c r="G11" s="5">
        <v>4</v>
      </c>
      <c r="H11" s="7">
        <v>1220</v>
      </c>
      <c r="I11" s="7">
        <f>(D6)</f>
        <v>30.9</v>
      </c>
      <c r="J11" s="7">
        <v>0</v>
      </c>
      <c r="K11" s="7">
        <v>285</v>
      </c>
      <c r="L11" s="7">
        <v>0.887</v>
      </c>
      <c r="M11" s="7">
        <f>S6</f>
        <v>0.008194444444444445</v>
      </c>
      <c r="O11" s="2" t="s">
        <v>28</v>
      </c>
      <c r="S11" s="7">
        <f>(K7-K8)*S6</f>
        <v>0.04916666666666667</v>
      </c>
      <c r="T11" s="2" t="s">
        <v>6</v>
      </c>
    </row>
    <row r="12" spans="3:20" ht="12.75">
      <c r="C12" s="3"/>
      <c r="D12" s="3"/>
      <c r="E12" s="3"/>
      <c r="F12" s="8"/>
      <c r="G12" s="5">
        <v>5</v>
      </c>
      <c r="H12" s="7">
        <f>599</f>
        <v>599</v>
      </c>
      <c r="I12" s="7">
        <v>-7</v>
      </c>
      <c r="J12" s="7"/>
      <c r="K12" s="7">
        <f>(K11)</f>
        <v>285</v>
      </c>
      <c r="L12" s="7">
        <v>0.947</v>
      </c>
      <c r="M12" s="7">
        <f>S6</f>
        <v>0.008194444444444445</v>
      </c>
      <c r="O12" s="2" t="s">
        <v>26</v>
      </c>
      <c r="S12" s="14">
        <f>(K7-K15)*S6</f>
        <v>1.7700000000000002</v>
      </c>
      <c r="T12" s="2" t="s">
        <v>6</v>
      </c>
    </row>
    <row r="13" spans="3:19" ht="12.75">
      <c r="C13" s="3"/>
      <c r="D13" s="3"/>
      <c r="E13" s="3"/>
      <c r="F13" s="8"/>
      <c r="G13" s="5">
        <v>6</v>
      </c>
      <c r="H13" s="7">
        <f>599</f>
        <v>599</v>
      </c>
      <c r="I13" s="7">
        <v>-7</v>
      </c>
      <c r="J13" s="7"/>
      <c r="K13" s="7">
        <v>285</v>
      </c>
      <c r="L13" s="7">
        <v>0.947</v>
      </c>
      <c r="M13" s="7">
        <f>S6</f>
        <v>0.008194444444444445</v>
      </c>
      <c r="O13" s="2" t="s">
        <v>20</v>
      </c>
      <c r="S13" s="7">
        <f>(S7/S5)</f>
        <v>1.0324074074074074</v>
      </c>
    </row>
    <row r="14" spans="3:20" ht="12.75">
      <c r="C14" s="3"/>
      <c r="D14" s="3"/>
      <c r="E14" s="3"/>
      <c r="F14" s="8"/>
      <c r="G14" s="5">
        <v>7</v>
      </c>
      <c r="H14" s="7">
        <f>599</f>
        <v>599</v>
      </c>
      <c r="I14" s="7">
        <v>18</v>
      </c>
      <c r="J14" s="7">
        <v>1</v>
      </c>
      <c r="K14" s="7">
        <v>62</v>
      </c>
      <c r="L14" s="7">
        <v>0.202</v>
      </c>
      <c r="M14" s="7">
        <f>S6</f>
        <v>0.008194444444444445</v>
      </c>
      <c r="Q14" s="8"/>
      <c r="R14" s="8"/>
      <c r="S14" s="8"/>
      <c r="T14" s="8"/>
    </row>
    <row r="15" spans="3:20" ht="12.75">
      <c r="C15" s="3"/>
      <c r="D15" s="3"/>
      <c r="E15" s="3"/>
      <c r="F15" s="8"/>
      <c r="G15" s="5">
        <v>8</v>
      </c>
      <c r="H15" s="7">
        <v>812</v>
      </c>
      <c r="I15" s="7">
        <f>(F6)</f>
        <v>0</v>
      </c>
      <c r="J15" s="7">
        <v>1</v>
      </c>
      <c r="K15" s="7">
        <v>105</v>
      </c>
      <c r="L15" s="7">
        <v>0.906</v>
      </c>
      <c r="M15" s="7">
        <f>S6</f>
        <v>0.008194444444444445</v>
      </c>
      <c r="Q15" s="8"/>
      <c r="R15" s="8"/>
      <c r="S15" s="8"/>
      <c r="T15" s="8"/>
    </row>
    <row r="16" spans="3:20" ht="12.75">
      <c r="C16" s="3"/>
      <c r="D16" s="3"/>
      <c r="E16" s="3"/>
      <c r="F16" s="8"/>
      <c r="G16" s="9"/>
      <c r="H16" s="8"/>
      <c r="I16" s="8"/>
      <c r="J16" s="8"/>
      <c r="K16" s="8"/>
      <c r="L16" s="8"/>
      <c r="M16" s="8"/>
      <c r="Q16" s="8"/>
      <c r="R16" s="8"/>
      <c r="S16" s="8"/>
      <c r="T16" s="8"/>
    </row>
    <row r="17" spans="2:20" ht="12.75">
      <c r="B17" s="2" t="s">
        <v>14</v>
      </c>
      <c r="C17" s="21">
        <f>(AVERAGE(C6:C11))</f>
        <v>42.46666666666667</v>
      </c>
      <c r="D17" s="21">
        <f>(AVERAGE(D6:D11))</f>
        <v>32.516666666666666</v>
      </c>
      <c r="E17" s="21">
        <f>(AVERAGE(E6:E10))</f>
        <v>31.720000000000006</v>
      </c>
      <c r="F17" s="1"/>
      <c r="G17" s="9"/>
      <c r="H17" s="8"/>
      <c r="I17" s="8"/>
      <c r="J17" s="8"/>
      <c r="K17" s="8"/>
      <c r="L17" s="8"/>
      <c r="M17" s="8"/>
      <c r="Q17" s="8"/>
      <c r="R17" s="8"/>
      <c r="S17" s="8"/>
      <c r="T17" s="8"/>
    </row>
    <row r="18" spans="7:13" ht="12.75">
      <c r="G18" s="9"/>
      <c r="H18" s="8"/>
      <c r="I18" s="8"/>
      <c r="J18" s="8"/>
      <c r="K18" s="8"/>
      <c r="L18" s="8"/>
      <c r="M18" s="8"/>
    </row>
    <row r="19" spans="10:23" ht="12.75"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0:23" ht="12.75"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</row>
    <row r="21" spans="3:23" ht="12.75">
      <c r="C21" s="27"/>
      <c r="D21" s="28" t="s">
        <v>33</v>
      </c>
      <c r="E21" s="22"/>
      <c r="F21" s="23"/>
      <c r="P21" s="8"/>
      <c r="Q21" s="8"/>
      <c r="R21" s="8"/>
      <c r="S21" s="8"/>
      <c r="T21" s="8"/>
      <c r="U21" s="8"/>
      <c r="V21" s="8"/>
      <c r="W21" s="8"/>
    </row>
    <row r="22" spans="16:23" ht="12.75">
      <c r="P22" s="8"/>
      <c r="Q22" s="8"/>
      <c r="R22" s="8"/>
      <c r="S22" s="8"/>
      <c r="T22" s="8"/>
      <c r="U22" s="8"/>
      <c r="V22" s="8"/>
      <c r="W22" s="8"/>
    </row>
    <row r="23" spans="16:23" ht="12.75">
      <c r="P23" s="8"/>
      <c r="Q23" s="8"/>
      <c r="R23" s="8"/>
      <c r="S23" s="8"/>
      <c r="T23" s="8"/>
      <c r="U23" s="8"/>
      <c r="V23" s="8"/>
      <c r="W23" s="8"/>
    </row>
    <row r="24" spans="5:23" ht="12.75">
      <c r="E24" s="1" t="s">
        <v>17</v>
      </c>
      <c r="P24" s="8"/>
      <c r="Q24" s="8"/>
      <c r="R24" s="8"/>
      <c r="S24" s="8"/>
      <c r="T24" s="8"/>
      <c r="U24" s="8"/>
      <c r="V24" s="8"/>
      <c r="W24" s="8"/>
    </row>
    <row r="25" spans="16:23" ht="12.75">
      <c r="P25" s="8"/>
      <c r="Q25" s="8"/>
      <c r="R25" s="8"/>
      <c r="S25" s="8"/>
      <c r="T25" s="8"/>
      <c r="U25" s="8"/>
      <c r="V25" s="8"/>
      <c r="W25" s="8"/>
    </row>
    <row r="26" spans="16:23" ht="12.75">
      <c r="P26" s="8"/>
      <c r="Q26" s="8"/>
      <c r="R26" s="8"/>
      <c r="S26" s="8"/>
      <c r="T26" s="8"/>
      <c r="U26" s="8"/>
      <c r="V26" s="8"/>
      <c r="W26" s="8"/>
    </row>
    <row r="27" spans="16:23" ht="12.75">
      <c r="P27" s="8"/>
      <c r="Q27" s="8"/>
      <c r="R27" s="8"/>
      <c r="S27" s="8"/>
      <c r="T27" s="8"/>
      <c r="U27" s="8"/>
      <c r="V27" s="8"/>
      <c r="W27" s="8"/>
    </row>
    <row r="28" spans="16:23" ht="12.75">
      <c r="P28" s="8"/>
      <c r="Q28" s="8"/>
      <c r="R28" s="8"/>
      <c r="S28" s="8"/>
      <c r="T28" s="8"/>
      <c r="U28" s="8"/>
      <c r="V28" s="8"/>
      <c r="W28" s="8"/>
    </row>
    <row r="29" spans="16:23" ht="12.75">
      <c r="P29" s="8"/>
      <c r="Q29" s="8"/>
      <c r="R29" s="8"/>
      <c r="S29" s="8"/>
      <c r="T29" s="8"/>
      <c r="U29" s="8"/>
      <c r="V29" s="8"/>
      <c r="W29" s="8"/>
    </row>
    <row r="30" spans="1:23" ht="12.75">
      <c r="A30" s="1"/>
      <c r="P30" s="8"/>
      <c r="Q30" s="8"/>
      <c r="R30" s="8"/>
      <c r="S30" s="8"/>
      <c r="T30" s="8"/>
      <c r="U30" s="8"/>
      <c r="V30" s="8"/>
      <c r="W30" s="8"/>
    </row>
    <row r="31" spans="1:23" ht="12.75">
      <c r="A31" s="1"/>
      <c r="B31" s="6"/>
      <c r="G31" s="1"/>
      <c r="J31" s="1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0:23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43" spans="1:7" ht="12.75">
      <c r="A43" s="1"/>
      <c r="B43" s="1"/>
      <c r="F43" s="1"/>
      <c r="G43" s="1"/>
    </row>
    <row r="50" ht="12.75">
      <c r="E50" s="1" t="s">
        <v>16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Spike</cp:lastModifiedBy>
  <dcterms:created xsi:type="dcterms:W3CDTF">1996-10-14T23:33:28Z</dcterms:created>
  <dcterms:modified xsi:type="dcterms:W3CDTF">2016-01-27T19:11:25Z</dcterms:modified>
  <cp:category/>
  <cp:version/>
  <cp:contentType/>
  <cp:contentStatus/>
</cp:coreProperties>
</file>